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3250" windowHeight="12840"/>
  </bookViews>
  <sheets>
    <sheet name="М-1 2016" sheetId="2" r:id="rId1"/>
  </sheets>
  <definedNames>
    <definedName name="_xlnm.Print_Area" localSheetId="0">'М-1 2016'!$A$1:$K$75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J40" i="2" l="1"/>
  <c r="J47" i="2"/>
  <c r="J55" i="2"/>
  <c r="I55" i="2"/>
  <c r="H55" i="2"/>
  <c r="H23" i="2"/>
  <c r="J30" i="2" l="1"/>
  <c r="I30" i="2"/>
  <c r="I40" i="2"/>
  <c r="H40" i="2"/>
  <c r="H47" i="2"/>
  <c r="I23" i="2"/>
  <c r="J23" i="2"/>
  <c r="J31" i="2" l="1"/>
  <c r="I31" i="2"/>
  <c r="I47" i="2"/>
  <c r="I56" i="2" s="1"/>
  <c r="H30" i="2" l="1"/>
  <c r="H31" i="2" l="1"/>
  <c r="H56" i="2"/>
  <c r="J56" i="2" l="1"/>
  <c r="H64" i="2"/>
  <c r="J64" i="2" l="1"/>
</calcChain>
</file>

<file path=xl/sharedStrings.xml><?xml version="1.0" encoding="utf-8"?>
<sst xmlns="http://schemas.openxmlformats.org/spreadsheetml/2006/main" count="177" uniqueCount="74">
  <si>
    <t xml:space="preserve"> </t>
  </si>
  <si>
    <t>обеспечения и контрактной службы</t>
  </si>
  <si>
    <t xml:space="preserve">финансового, материально-технического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</si>
  <si>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</si>
  <si>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</si>
  <si>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</si>
  <si>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</si>
  <si>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</si>
  <si>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</si>
  <si>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</si>
  <si>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</si>
  <si>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</si>
  <si>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</si>
  <si>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</si>
  <si>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</si>
  <si>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</si>
  <si>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6</t>
  </si>
  <si>
    <t>5</t>
  </si>
  <si>
    <t>4</t>
  </si>
  <si>
    <t>3</t>
  </si>
  <si>
    <t>2</t>
  </si>
  <si>
    <t>ЭКР</t>
  </si>
  <si>
    <t>КВР</t>
  </si>
  <si>
    <t>КЦС</t>
  </si>
  <si>
    <t>ППП</t>
  </si>
  <si>
    <t>ФКР</t>
  </si>
  <si>
    <t>расходы</t>
  </si>
  <si>
    <t>по</t>
  </si>
  <si>
    <t>Кассовые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</si>
  <si>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</si>
  <si>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</si>
  <si>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</si>
  <si>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</si>
  <si>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</si>
  <si>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</si>
  <si>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</si>
  <si>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</si>
  <si>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</si>
  <si>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</si>
  <si>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</si>
  <si>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</si>
  <si>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</si>
  <si>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</si>
  <si>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</si>
  <si>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</si>
  <si>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                                ситуациям и ликвидации последствий стихийных бедствий </t>
  </si>
  <si>
    <t xml:space="preserve">                             Министерство по делам гражданской обороны, чрезвычайным </t>
  </si>
  <si>
    <t>Заместитель министра</t>
  </si>
  <si>
    <t xml:space="preserve">об исполнении сметы доходов и расходов учреждений  </t>
  </si>
  <si>
    <t xml:space="preserve">Начальник отдела </t>
  </si>
  <si>
    <t>0314</t>
  </si>
  <si>
    <t>0710199900</t>
  </si>
  <si>
    <t>0740120000</t>
  </si>
  <si>
    <t>129</t>
  </si>
  <si>
    <t>0740221000</t>
  </si>
  <si>
    <t>119</t>
  </si>
  <si>
    <t>0740323333</t>
  </si>
  <si>
    <t>9880021000</t>
  </si>
  <si>
    <t>остаток на 01.01.2016г</t>
  </si>
  <si>
    <t>кассовые расходы за  2016г.</t>
  </si>
  <si>
    <t>остаток на 01.01.2017г.</t>
  </si>
  <si>
    <t xml:space="preserve">                                                                                                                                                2. Сведения о движении средств бюджетов субъектов  РФ и местных бюджетов на счетах учреждения </t>
  </si>
  <si>
    <t>0720199900</t>
  </si>
  <si>
    <t>853</t>
  </si>
  <si>
    <t>0730199900</t>
  </si>
  <si>
    <t>А.А. Агабекова</t>
  </si>
  <si>
    <t>0710150980</t>
  </si>
  <si>
    <t>аппарат</t>
  </si>
  <si>
    <t>Итого:</t>
  </si>
  <si>
    <t>955</t>
  </si>
  <si>
    <t>242</t>
  </si>
  <si>
    <t>на 01 января 2017 г.</t>
  </si>
  <si>
    <t>Р. Г. Магомедов</t>
  </si>
  <si>
    <t>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</si>
</sst>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/>
    <xf numFmtId="2" fontId="2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center" vertical="center"/>
    </xf>
    <xf numFmtId="4" fontId="7" fillId="2" borderId="19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" fontId="12" fillId="2" borderId="4" xfId="0" applyNumberFormat="1" applyFont="1" applyFill="1" applyBorder="1" applyAlignment="1">
      <alignment horizontal="center" vertical="center"/>
    </xf>
    <xf numFmtId="4" fontId="12" fillId="2" borderId="19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0"/>
  <sheetViews>
    <sheetView tabSelected="1" showWhiteSpace="0" topLeftCell="A28" zoomScaleNormal="100" workbookViewId="0">
      <selection activeCell="N30" sqref="N30:N57"/>
    </sheetView>
  </sheetViews>
  <sheetFormatPr defaultColWidth="9.140625" defaultRowHeight="15" x14ac:dyDescent="0.25"/>
  <cols>
    <col min="1" max="1" width="3.7109375" customWidth="1"/>
    <col min="2" max="2" width="11.7109375" customWidth="1"/>
    <col min="3" max="3" width="7.42578125" customWidth="1"/>
    <col min="4" max="4" width="7.85546875" customWidth="1"/>
    <col min="5" max="5" width="13.28515625" customWidth="1"/>
    <col min="6" max="6" width="7.5703125" customWidth="1"/>
    <col min="7" max="7" width="5.85546875" customWidth="1"/>
    <col min="8" max="8" width="18.28515625" customWidth="1"/>
    <col min="9" max="9" width="15.85546875" customWidth="1"/>
    <col min="10" max="10" width="19" customWidth="1"/>
    <col min="11" max="11" width="10" bestFit="1" customWidth="1"/>
    <col min="12" max="12" width="8.85546875"/>
    <col min="13" max="13" width="10.5703125" bestFit="1" customWidth="1"/>
    <col min="14" max="14" width="14.140625" customWidth="1"/>
    <col min="15" max="15" width="15.7109375" bestFit="1" customWidth="1"/>
    <col min="16" max="16" width="8.85546875"/>
    <col min="17" max="18" width="12.42578125" bestFit="1" customWidth="1"/>
    <col min="19" max="19" width="10" style="1" bestFit="1" customWidth="1"/>
    <col min="20" max="21" width="10.85546875" style="1" bestFit="1" customWidth="1"/>
    <col min="22" max="16384" width="9.140625" style="1"/>
  </cols>
  <sheetData>
    <row r="2" spans="1:18" ht="15.75" x14ac:dyDescent="0.25">
      <c r="A2" s="16"/>
      <c r="B2" s="17" t="s">
        <v>46</v>
      </c>
      <c r="C2" s="17"/>
      <c r="D2" s="17"/>
      <c r="E2" s="17"/>
      <c r="F2" s="17"/>
      <c r="G2" s="17"/>
      <c r="H2" s="17"/>
      <c r="I2" s="18"/>
      <c r="J2" s="19"/>
      <c r="O2" s="1"/>
      <c r="P2" s="1"/>
      <c r="Q2" s="1"/>
      <c r="R2" s="1"/>
    </row>
    <row r="3" spans="1:18" ht="15.75" x14ac:dyDescent="0.25">
      <c r="A3" s="16"/>
      <c r="B3" s="17" t="s">
        <v>45</v>
      </c>
      <c r="C3" s="20"/>
      <c r="D3" s="20"/>
      <c r="E3" s="20"/>
      <c r="F3" s="20"/>
      <c r="G3" s="20"/>
      <c r="H3" s="20"/>
      <c r="I3" s="18"/>
      <c r="J3" s="18"/>
      <c r="O3" s="1"/>
      <c r="P3" s="1"/>
      <c r="Q3" s="1"/>
      <c r="R3" s="1"/>
    </row>
    <row r="4" spans="1:18" ht="15.6" x14ac:dyDescent="0.3">
      <c r="A4" s="16"/>
      <c r="B4" s="17"/>
      <c r="C4" s="20"/>
      <c r="D4" s="20"/>
      <c r="E4" s="20"/>
      <c r="F4" s="20"/>
      <c r="G4" s="20"/>
      <c r="H4" s="20"/>
      <c r="I4" s="18"/>
      <c r="J4" s="18"/>
      <c r="O4" s="1"/>
      <c r="P4" s="1"/>
      <c r="Q4" s="1"/>
      <c r="R4" s="1"/>
    </row>
    <row r="5" spans="1:18" ht="15.6" x14ac:dyDescent="0.3">
      <c r="A5" s="16"/>
      <c r="B5" s="18"/>
      <c r="C5" s="18"/>
      <c r="D5" s="18"/>
      <c r="E5" s="18"/>
      <c r="F5" s="18"/>
      <c r="G5" s="18"/>
      <c r="H5" s="18"/>
      <c r="I5" s="18"/>
      <c r="J5" s="18"/>
      <c r="O5" s="1"/>
      <c r="P5" s="1"/>
      <c r="Q5" s="1"/>
      <c r="R5" s="1"/>
    </row>
    <row r="6" spans="1:18" ht="15.75" x14ac:dyDescent="0.25">
      <c r="A6" s="16"/>
      <c r="B6" s="21"/>
      <c r="C6" s="21" t="s">
        <v>44</v>
      </c>
      <c r="D6" s="21"/>
      <c r="E6" s="21"/>
      <c r="F6" s="21"/>
      <c r="G6" s="21"/>
      <c r="H6" s="21"/>
      <c r="I6" s="21"/>
      <c r="J6" s="21"/>
      <c r="O6" s="1"/>
      <c r="P6" s="1"/>
      <c r="Q6" s="1"/>
      <c r="R6" s="1"/>
    </row>
    <row r="7" spans="1:18" ht="15.75" x14ac:dyDescent="0.25">
      <c r="A7" s="16"/>
      <c r="B7" s="22" t="s">
        <v>48</v>
      </c>
      <c r="C7" s="23"/>
      <c r="D7" s="23"/>
      <c r="E7" s="23"/>
      <c r="F7" s="23"/>
      <c r="G7" s="23"/>
      <c r="H7" s="23"/>
      <c r="I7" s="23" t="s">
        <v>43</v>
      </c>
      <c r="J7" s="80">
        <v>42753</v>
      </c>
      <c r="O7" s="1"/>
      <c r="P7" s="1"/>
      <c r="Q7" s="1"/>
      <c r="R7" s="1"/>
    </row>
    <row r="8" spans="1:18" ht="15.75" x14ac:dyDescent="0.25">
      <c r="A8" s="16"/>
      <c r="B8" s="23" t="s">
        <v>42</v>
      </c>
      <c r="C8" s="23"/>
      <c r="D8" s="23"/>
      <c r="E8" s="23"/>
      <c r="F8" s="23"/>
      <c r="G8" s="23"/>
      <c r="H8" s="23"/>
      <c r="I8" s="23" t="s">
        <v>41</v>
      </c>
      <c r="J8" s="26">
        <v>25116726</v>
      </c>
      <c r="O8" s="1"/>
      <c r="P8" s="1"/>
      <c r="Q8" s="1"/>
      <c r="R8" s="1"/>
    </row>
    <row r="9" spans="1:18" ht="15.75" x14ac:dyDescent="0.25">
      <c r="A9" s="16"/>
      <c r="B9" s="23" t="s">
        <v>40</v>
      </c>
      <c r="C9" s="23"/>
      <c r="D9" s="23"/>
      <c r="E9" s="23"/>
      <c r="F9" s="23"/>
      <c r="G9" s="23"/>
      <c r="H9" s="23"/>
      <c r="I9" s="23" t="s">
        <v>39</v>
      </c>
      <c r="J9" s="26">
        <v>2300227</v>
      </c>
      <c r="O9" s="1"/>
      <c r="P9" s="1"/>
      <c r="Q9" s="1"/>
      <c r="R9" s="1"/>
    </row>
    <row r="10" spans="1:18" ht="15.75" x14ac:dyDescent="0.25">
      <c r="A10" s="16"/>
      <c r="B10" s="23"/>
      <c r="C10" s="23"/>
      <c r="D10" s="23" t="s">
        <v>71</v>
      </c>
      <c r="E10" s="23"/>
      <c r="F10" s="23"/>
      <c r="G10" s="23"/>
      <c r="H10" s="24"/>
      <c r="I10" s="24" t="s">
        <v>38</v>
      </c>
      <c r="J10" s="26">
        <v>82401370000</v>
      </c>
      <c r="O10" s="1"/>
      <c r="P10" s="1"/>
      <c r="Q10" s="1"/>
      <c r="R10" s="1"/>
    </row>
    <row r="11" spans="1:18" ht="15.75" x14ac:dyDescent="0.25">
      <c r="A11" s="16"/>
      <c r="B11" s="23"/>
      <c r="C11" s="23"/>
      <c r="D11" s="23"/>
      <c r="E11" s="23"/>
      <c r="F11" s="23"/>
      <c r="G11" s="23"/>
      <c r="H11" s="24"/>
      <c r="I11" s="24" t="s">
        <v>37</v>
      </c>
      <c r="J11" s="26"/>
      <c r="O11" s="1"/>
      <c r="P11" s="1"/>
      <c r="Q11" s="1"/>
      <c r="R11" s="1"/>
    </row>
    <row r="12" spans="1:18" ht="15.75" x14ac:dyDescent="0.25">
      <c r="A12" s="16"/>
      <c r="B12" s="24" t="s">
        <v>36</v>
      </c>
      <c r="C12" s="23"/>
      <c r="D12" s="23"/>
      <c r="E12" s="23"/>
      <c r="F12" s="23"/>
      <c r="G12" s="23"/>
      <c r="H12" s="24"/>
      <c r="I12" s="24" t="s">
        <v>35</v>
      </c>
      <c r="J12" s="26"/>
      <c r="O12" s="1"/>
      <c r="P12" s="1"/>
      <c r="Q12" s="1"/>
      <c r="R12" s="1"/>
    </row>
    <row r="13" spans="1:18" ht="15.75" x14ac:dyDescent="0.25">
      <c r="A13" s="16"/>
      <c r="B13" s="24" t="s">
        <v>34</v>
      </c>
      <c r="C13" s="23"/>
      <c r="D13" s="23"/>
      <c r="E13" s="23"/>
      <c r="F13" s="23"/>
      <c r="G13" s="23"/>
      <c r="H13" s="25"/>
      <c r="I13" s="23"/>
      <c r="J13" s="23"/>
      <c r="O13" s="1"/>
      <c r="P13" s="1"/>
      <c r="Q13" s="1"/>
      <c r="R13" s="1"/>
    </row>
    <row r="14" spans="1:18" ht="15.75" x14ac:dyDescent="0.25">
      <c r="A14" s="16"/>
      <c r="B14" s="21" t="s">
        <v>33</v>
      </c>
      <c r="C14" s="21"/>
      <c r="D14" s="21"/>
      <c r="E14" s="21"/>
      <c r="F14" s="21"/>
      <c r="G14" s="21"/>
      <c r="H14" s="21"/>
      <c r="I14" s="21"/>
      <c r="J14" s="21"/>
      <c r="O14" s="1"/>
      <c r="P14" s="1"/>
      <c r="Q14" s="1"/>
      <c r="R14" s="1"/>
    </row>
    <row r="15" spans="1:18" ht="15.6" x14ac:dyDescent="0.3">
      <c r="A15" s="16"/>
      <c r="B15" s="21"/>
      <c r="C15" s="21"/>
      <c r="D15" s="21"/>
      <c r="E15" s="21"/>
      <c r="F15" s="21"/>
      <c r="G15" s="21"/>
      <c r="H15" s="21"/>
      <c r="I15" s="21"/>
      <c r="J15" s="21"/>
      <c r="O15" s="1"/>
      <c r="P15" s="1"/>
      <c r="Q15" s="1"/>
      <c r="R15" s="1"/>
    </row>
    <row r="16" spans="1:18" ht="15.6" customHeight="1" x14ac:dyDescent="0.25">
      <c r="A16" s="16"/>
      <c r="B16" s="96" t="s">
        <v>32</v>
      </c>
      <c r="C16" s="98" t="s">
        <v>31</v>
      </c>
      <c r="D16" s="99"/>
      <c r="E16" s="99"/>
      <c r="F16" s="99"/>
      <c r="G16" s="99"/>
      <c r="H16" s="96" t="s">
        <v>30</v>
      </c>
      <c r="I16" s="100" t="s">
        <v>29</v>
      </c>
      <c r="J16" s="78" t="s">
        <v>28</v>
      </c>
      <c r="O16" s="1"/>
      <c r="P16" s="1"/>
      <c r="Q16" s="1"/>
      <c r="R16" s="1"/>
    </row>
    <row r="17" spans="1:21" ht="15.75" x14ac:dyDescent="0.25">
      <c r="A17" s="16"/>
      <c r="B17" s="97"/>
      <c r="C17" s="26" t="s">
        <v>27</v>
      </c>
      <c r="D17" s="26" t="s">
        <v>27</v>
      </c>
      <c r="E17" s="26" t="s">
        <v>27</v>
      </c>
      <c r="F17" s="26" t="s">
        <v>27</v>
      </c>
      <c r="G17" s="27"/>
      <c r="H17" s="97"/>
      <c r="I17" s="101"/>
      <c r="J17" s="102" t="s">
        <v>26</v>
      </c>
      <c r="K17" s="2"/>
      <c r="M17" s="2"/>
      <c r="O17" s="1"/>
      <c r="P17" s="1"/>
      <c r="Q17" s="1"/>
      <c r="R17" s="1"/>
    </row>
    <row r="18" spans="1:21" ht="71.45" customHeight="1" x14ac:dyDescent="0.25">
      <c r="A18" s="16"/>
      <c r="B18" s="97"/>
      <c r="C18" s="28" t="s">
        <v>25</v>
      </c>
      <c r="D18" s="28" t="s">
        <v>24</v>
      </c>
      <c r="E18" s="28" t="s">
        <v>23</v>
      </c>
      <c r="F18" s="28" t="s">
        <v>22</v>
      </c>
      <c r="G18" s="79" t="s">
        <v>21</v>
      </c>
      <c r="H18" s="97"/>
      <c r="I18" s="101"/>
      <c r="J18" s="97"/>
      <c r="K18" s="2"/>
      <c r="N18" s="8"/>
      <c r="O18" s="1"/>
      <c r="P18" s="1"/>
      <c r="Q18" s="1"/>
      <c r="R18" s="1"/>
    </row>
    <row r="19" spans="1:21" ht="15.6" x14ac:dyDescent="0.3">
      <c r="A19" s="16"/>
      <c r="B19" s="29">
        <v>1</v>
      </c>
      <c r="C19" s="30" t="s">
        <v>20</v>
      </c>
      <c r="D19" s="31" t="s">
        <v>19</v>
      </c>
      <c r="E19" s="30" t="s">
        <v>18</v>
      </c>
      <c r="F19" s="31" t="s">
        <v>17</v>
      </c>
      <c r="G19" s="31" t="s">
        <v>16</v>
      </c>
      <c r="H19" s="30">
        <v>7</v>
      </c>
      <c r="I19" s="31">
        <v>8</v>
      </c>
      <c r="J19" s="31">
        <v>9</v>
      </c>
    </row>
    <row r="20" spans="1:21" ht="15.6" x14ac:dyDescent="0.3">
      <c r="A20" s="16"/>
      <c r="B20" s="29"/>
      <c r="C20" s="30" t="s">
        <v>13</v>
      </c>
      <c r="D20" s="31" t="s">
        <v>7</v>
      </c>
      <c r="E20" s="30" t="s">
        <v>66</v>
      </c>
      <c r="F20" s="31" t="s">
        <v>70</v>
      </c>
      <c r="G20" s="31" t="s">
        <v>69</v>
      </c>
      <c r="H20" s="32">
        <v>18842300</v>
      </c>
      <c r="I20" s="33">
        <v>18842300</v>
      </c>
      <c r="J20" s="81">
        <v>18842300</v>
      </c>
    </row>
    <row r="21" spans="1:21" ht="18" customHeight="1" x14ac:dyDescent="0.3">
      <c r="A21" s="16"/>
      <c r="B21" s="26"/>
      <c r="C21" s="30" t="s">
        <v>13</v>
      </c>
      <c r="D21" s="31" t="s">
        <v>7</v>
      </c>
      <c r="E21" s="30" t="s">
        <v>51</v>
      </c>
      <c r="F21" s="31" t="s">
        <v>9</v>
      </c>
      <c r="G21" s="31"/>
      <c r="H21" s="34">
        <v>10952400</v>
      </c>
      <c r="I21" s="35">
        <v>10952400</v>
      </c>
      <c r="J21" s="35">
        <v>10952400</v>
      </c>
      <c r="L21" s="2"/>
      <c r="M21" s="2"/>
      <c r="N21" s="2"/>
      <c r="R21" s="2"/>
    </row>
    <row r="22" spans="1:21" ht="18" customHeight="1" x14ac:dyDescent="0.3">
      <c r="A22" s="16"/>
      <c r="B22" s="26"/>
      <c r="C22" s="30" t="s">
        <v>13</v>
      </c>
      <c r="D22" s="31" t="s">
        <v>7</v>
      </c>
      <c r="E22" s="30" t="s">
        <v>62</v>
      </c>
      <c r="F22" s="31" t="s">
        <v>9</v>
      </c>
      <c r="G22" s="31"/>
      <c r="H22" s="34">
        <v>600000</v>
      </c>
      <c r="I22" s="35"/>
      <c r="J22" s="35"/>
      <c r="L22" s="2"/>
      <c r="M22" s="2"/>
      <c r="N22" s="2"/>
      <c r="R22" s="2"/>
    </row>
    <row r="23" spans="1:21" ht="18" customHeight="1" x14ac:dyDescent="0.3">
      <c r="A23" s="16"/>
      <c r="B23" s="26"/>
      <c r="C23" s="30"/>
      <c r="D23" s="31"/>
      <c r="E23" s="30"/>
      <c r="F23" s="31"/>
      <c r="G23" s="31"/>
      <c r="H23" s="36">
        <f>H20+H21+H22</f>
        <v>30394700</v>
      </c>
      <c r="I23" s="37">
        <f>SUM(I20:I22)</f>
        <v>29794700</v>
      </c>
      <c r="J23" s="37">
        <f>SUM(J20:J22)</f>
        <v>29794700</v>
      </c>
      <c r="L23" s="2"/>
      <c r="M23" s="2"/>
      <c r="N23" s="2"/>
      <c r="R23" s="2"/>
    </row>
    <row r="24" spans="1:21" ht="18" customHeight="1" x14ac:dyDescent="0.25">
      <c r="A24" s="16"/>
      <c r="B24" s="29" t="s">
        <v>67</v>
      </c>
      <c r="C24" s="30" t="s">
        <v>13</v>
      </c>
      <c r="D24" s="31" t="s">
        <v>7</v>
      </c>
      <c r="E24" s="30" t="s">
        <v>52</v>
      </c>
      <c r="F24" s="31" t="s">
        <v>15</v>
      </c>
      <c r="G24" s="31"/>
      <c r="H24" s="34">
        <v>11105678</v>
      </c>
      <c r="I24" s="35">
        <v>11105678</v>
      </c>
      <c r="J24" s="53">
        <v>11105678</v>
      </c>
      <c r="N24" s="2"/>
    </row>
    <row r="25" spans="1:21" ht="18" customHeight="1" x14ac:dyDescent="0.3">
      <c r="A25" s="16"/>
      <c r="B25" s="29"/>
      <c r="C25" s="30" t="s">
        <v>13</v>
      </c>
      <c r="D25" s="31" t="s">
        <v>7</v>
      </c>
      <c r="E25" s="30" t="s">
        <v>52</v>
      </c>
      <c r="F25" s="31" t="s">
        <v>14</v>
      </c>
      <c r="G25" s="31"/>
      <c r="H25" s="34">
        <v>588322</v>
      </c>
      <c r="I25" s="35">
        <v>588322</v>
      </c>
      <c r="J25" s="53">
        <v>588322</v>
      </c>
    </row>
    <row r="26" spans="1:21" ht="18" customHeight="1" x14ac:dyDescent="0.3">
      <c r="A26" s="16"/>
      <c r="B26" s="29"/>
      <c r="C26" s="30" t="s">
        <v>13</v>
      </c>
      <c r="D26" s="31" t="s">
        <v>7</v>
      </c>
      <c r="E26" s="30" t="s">
        <v>52</v>
      </c>
      <c r="F26" s="31" t="s">
        <v>53</v>
      </c>
      <c r="G26" s="31"/>
      <c r="H26" s="34">
        <v>3319000</v>
      </c>
      <c r="I26" s="35">
        <v>3319000</v>
      </c>
      <c r="J26" s="53">
        <v>3319000</v>
      </c>
      <c r="O26" s="7"/>
    </row>
    <row r="27" spans="1:21" ht="18" customHeight="1" x14ac:dyDescent="0.3">
      <c r="A27" s="16"/>
      <c r="B27" s="29"/>
      <c r="C27" s="30" t="s">
        <v>13</v>
      </c>
      <c r="D27" s="31" t="s">
        <v>7</v>
      </c>
      <c r="E27" s="30" t="s">
        <v>52</v>
      </c>
      <c r="F27" s="31" t="s">
        <v>9</v>
      </c>
      <c r="G27" s="31"/>
      <c r="H27" s="34">
        <v>1151800</v>
      </c>
      <c r="I27" s="35">
        <v>431120</v>
      </c>
      <c r="J27" s="53">
        <v>431119.8</v>
      </c>
    </row>
    <row r="28" spans="1:21" ht="18" customHeight="1" x14ac:dyDescent="0.3">
      <c r="A28" s="16"/>
      <c r="B28" s="29"/>
      <c r="C28" s="30" t="s">
        <v>13</v>
      </c>
      <c r="D28" s="31" t="s">
        <v>7</v>
      </c>
      <c r="E28" s="30" t="s">
        <v>52</v>
      </c>
      <c r="F28" s="31" t="s">
        <v>8</v>
      </c>
      <c r="G28" s="31"/>
      <c r="H28" s="34">
        <v>93395.02</v>
      </c>
      <c r="I28" s="35">
        <v>93395</v>
      </c>
      <c r="J28" s="53">
        <v>93395</v>
      </c>
    </row>
    <row r="29" spans="1:21" ht="18" customHeight="1" x14ac:dyDescent="0.3">
      <c r="A29" s="16"/>
      <c r="B29" s="38"/>
      <c r="C29" s="39" t="s">
        <v>13</v>
      </c>
      <c r="D29" s="40" t="s">
        <v>7</v>
      </c>
      <c r="E29" s="39" t="s">
        <v>52</v>
      </c>
      <c r="F29" s="40" t="s">
        <v>63</v>
      </c>
      <c r="G29" s="40"/>
      <c r="H29" s="41">
        <v>6604.98</v>
      </c>
      <c r="I29" s="42">
        <v>6470</v>
      </c>
      <c r="J29" s="53">
        <v>6470</v>
      </c>
    </row>
    <row r="30" spans="1:21" ht="18" customHeight="1" x14ac:dyDescent="0.25">
      <c r="A30" s="16"/>
      <c r="B30" s="29" t="s">
        <v>68</v>
      </c>
      <c r="C30" s="31"/>
      <c r="D30" s="31"/>
      <c r="E30" s="31"/>
      <c r="F30" s="31"/>
      <c r="G30" s="31"/>
      <c r="H30" s="89">
        <f>H24+H25+H26+H27+H28+H29</f>
        <v>16264800</v>
      </c>
      <c r="I30" s="37">
        <f>I24+I25+I26+I27+I28+I29</f>
        <v>15543985</v>
      </c>
      <c r="J30" s="82">
        <f>J24+J25+J26+J27+J28+J29</f>
        <v>15543984.800000001</v>
      </c>
      <c r="N30" s="10"/>
    </row>
    <row r="31" spans="1:21" ht="16.5" thickBot="1" x14ac:dyDescent="0.3">
      <c r="A31" s="16"/>
      <c r="B31" s="43" t="s">
        <v>5</v>
      </c>
      <c r="C31" s="44"/>
      <c r="D31" s="45"/>
      <c r="E31" s="44"/>
      <c r="F31" s="45"/>
      <c r="G31" s="45"/>
      <c r="H31" s="46">
        <f>H23+H30</f>
        <v>46659500</v>
      </c>
      <c r="I31" s="47">
        <f>I23+I30</f>
        <v>45338685</v>
      </c>
      <c r="J31" s="83">
        <f>J23+J30</f>
        <v>45338684.799999997</v>
      </c>
      <c r="N31" s="10"/>
    </row>
    <row r="32" spans="1:21" ht="18" customHeight="1" x14ac:dyDescent="0.3">
      <c r="A32" s="16"/>
      <c r="B32" s="48"/>
      <c r="C32" s="49" t="s">
        <v>13</v>
      </c>
      <c r="D32" s="50" t="s">
        <v>7</v>
      </c>
      <c r="E32" s="49" t="s">
        <v>54</v>
      </c>
      <c r="F32" s="50" t="s">
        <v>10</v>
      </c>
      <c r="G32" s="50"/>
      <c r="H32" s="51">
        <v>118255402.17</v>
      </c>
      <c r="I32" s="52">
        <v>118255402.17</v>
      </c>
      <c r="J32" s="52">
        <v>118255402.17</v>
      </c>
      <c r="M32" s="9"/>
      <c r="N32" s="12"/>
      <c r="O32" s="12"/>
      <c r="P32" s="12"/>
      <c r="Q32" s="12"/>
      <c r="R32" s="12"/>
      <c r="S32" s="11"/>
      <c r="T32" s="14"/>
      <c r="U32" s="14"/>
    </row>
    <row r="33" spans="1:21" ht="18" customHeight="1" x14ac:dyDescent="0.3">
      <c r="A33" s="16"/>
      <c r="B33" s="29"/>
      <c r="C33" s="30" t="s">
        <v>13</v>
      </c>
      <c r="D33" s="31" t="s">
        <v>7</v>
      </c>
      <c r="E33" s="49" t="s">
        <v>54</v>
      </c>
      <c r="F33" s="31" t="s">
        <v>12</v>
      </c>
      <c r="G33" s="31"/>
      <c r="H33" s="34">
        <v>3820179.8</v>
      </c>
      <c r="I33" s="53">
        <v>3820179.8</v>
      </c>
      <c r="J33" s="53">
        <v>3820179</v>
      </c>
      <c r="M33" s="9"/>
      <c r="N33" s="12"/>
      <c r="O33" s="12"/>
      <c r="P33" s="12"/>
      <c r="Q33" s="12"/>
      <c r="R33" s="12"/>
      <c r="S33" s="11"/>
      <c r="T33" s="14"/>
      <c r="U33" s="14"/>
    </row>
    <row r="34" spans="1:21" ht="18" customHeight="1" x14ac:dyDescent="0.3">
      <c r="A34" s="16"/>
      <c r="B34" s="29"/>
      <c r="C34" s="30" t="s">
        <v>13</v>
      </c>
      <c r="D34" s="31" t="s">
        <v>7</v>
      </c>
      <c r="E34" s="49" t="s">
        <v>54</v>
      </c>
      <c r="F34" s="31" t="s">
        <v>55</v>
      </c>
      <c r="G34" s="31"/>
      <c r="H34" s="34">
        <v>37434046.060000002</v>
      </c>
      <c r="I34" s="53">
        <v>37434046.060000002</v>
      </c>
      <c r="J34" s="53">
        <v>37434046.060000002</v>
      </c>
      <c r="M34" s="9"/>
      <c r="N34" s="12"/>
      <c r="O34" s="12"/>
      <c r="P34" s="12"/>
      <c r="Q34" s="12"/>
      <c r="R34" s="12"/>
      <c r="T34" s="11"/>
      <c r="U34" s="11"/>
    </row>
    <row r="35" spans="1:21" ht="18" customHeight="1" x14ac:dyDescent="0.3">
      <c r="A35" s="16"/>
      <c r="B35" s="29"/>
      <c r="C35" s="30" t="s">
        <v>13</v>
      </c>
      <c r="D35" s="31" t="s">
        <v>7</v>
      </c>
      <c r="E35" s="49" t="s">
        <v>54</v>
      </c>
      <c r="F35" s="31" t="s">
        <v>9</v>
      </c>
      <c r="G35" s="31"/>
      <c r="H35" s="34">
        <v>36154956.829999998</v>
      </c>
      <c r="I35" s="53">
        <v>36154956.829999998</v>
      </c>
      <c r="J35" s="53">
        <v>36098956.630000003</v>
      </c>
      <c r="M35" s="9"/>
      <c r="N35" s="12"/>
      <c r="O35" s="12"/>
      <c r="P35" s="10"/>
      <c r="Q35" s="10"/>
      <c r="R35" s="10"/>
      <c r="T35" s="11"/>
      <c r="U35" s="11"/>
    </row>
    <row r="36" spans="1:21" ht="18" customHeight="1" x14ac:dyDescent="0.3">
      <c r="A36" s="16"/>
      <c r="B36" s="29"/>
      <c r="C36" s="30" t="s">
        <v>13</v>
      </c>
      <c r="D36" s="31" t="s">
        <v>7</v>
      </c>
      <c r="E36" s="49" t="s">
        <v>54</v>
      </c>
      <c r="F36" s="31" t="s">
        <v>8</v>
      </c>
      <c r="G36" s="31"/>
      <c r="H36" s="34">
        <v>1026280.82</v>
      </c>
      <c r="I36" s="53">
        <v>1026280.82</v>
      </c>
      <c r="J36" s="53">
        <v>1026280.82</v>
      </c>
      <c r="M36" s="9"/>
      <c r="N36" s="12"/>
      <c r="O36" s="12"/>
      <c r="P36" s="12"/>
      <c r="Q36" s="12"/>
      <c r="R36" s="12"/>
      <c r="S36" s="13"/>
      <c r="T36" s="14"/>
      <c r="U36" s="14"/>
    </row>
    <row r="37" spans="1:21" ht="18" customHeight="1" x14ac:dyDescent="0.3">
      <c r="A37" s="16"/>
      <c r="B37" s="29"/>
      <c r="C37" s="30" t="s">
        <v>13</v>
      </c>
      <c r="D37" s="31" t="s">
        <v>7</v>
      </c>
      <c r="E37" s="49" t="s">
        <v>54</v>
      </c>
      <c r="F37" s="31" t="s">
        <v>6</v>
      </c>
      <c r="G37" s="31"/>
      <c r="H37" s="34">
        <v>66269.179999999993</v>
      </c>
      <c r="I37" s="53">
        <v>66269.179999999993</v>
      </c>
      <c r="J37" s="53">
        <v>48234.18</v>
      </c>
      <c r="M37" s="9"/>
      <c r="N37" s="12"/>
      <c r="O37" s="12"/>
      <c r="P37" s="12"/>
      <c r="Q37" s="12"/>
      <c r="R37" s="12"/>
      <c r="S37" s="13"/>
      <c r="T37" s="14"/>
      <c r="U37" s="14"/>
    </row>
    <row r="38" spans="1:21" ht="18" customHeight="1" x14ac:dyDescent="0.3">
      <c r="A38" s="16"/>
      <c r="B38" s="29"/>
      <c r="C38" s="30" t="s">
        <v>13</v>
      </c>
      <c r="D38" s="31" t="s">
        <v>7</v>
      </c>
      <c r="E38" s="49" t="s">
        <v>54</v>
      </c>
      <c r="F38" s="31" t="s">
        <v>63</v>
      </c>
      <c r="G38" s="31"/>
      <c r="H38" s="34">
        <v>124565.14</v>
      </c>
      <c r="I38" s="53">
        <v>124565.14</v>
      </c>
      <c r="J38" s="53">
        <v>124565.14</v>
      </c>
      <c r="M38" s="9"/>
      <c r="N38" s="12"/>
      <c r="O38" s="12"/>
      <c r="P38" s="12"/>
      <c r="Q38" s="12"/>
      <c r="R38" s="12"/>
      <c r="S38" s="13"/>
      <c r="T38" s="14"/>
      <c r="U38" s="14"/>
    </row>
    <row r="39" spans="1:21" ht="18" customHeight="1" thickBot="1" x14ac:dyDescent="0.35">
      <c r="A39" s="16"/>
      <c r="B39" s="29"/>
      <c r="C39" s="30" t="s">
        <v>13</v>
      </c>
      <c r="D39" s="31" t="s">
        <v>7</v>
      </c>
      <c r="E39" s="49" t="s">
        <v>56</v>
      </c>
      <c r="F39" s="31" t="s">
        <v>9</v>
      </c>
      <c r="G39" s="31"/>
      <c r="H39" s="34">
        <v>7000000</v>
      </c>
      <c r="I39" s="53">
        <v>7000000</v>
      </c>
      <c r="J39" s="53">
        <v>6971500</v>
      </c>
      <c r="M39" s="9"/>
      <c r="N39" s="12"/>
      <c r="O39" s="12"/>
      <c r="P39" s="12"/>
      <c r="Q39" s="12"/>
      <c r="R39" s="12"/>
      <c r="S39" s="14"/>
      <c r="T39" s="14"/>
      <c r="U39" s="14"/>
    </row>
    <row r="40" spans="1:21" ht="15" customHeight="1" thickBot="1" x14ac:dyDescent="0.3">
      <c r="A40" s="16"/>
      <c r="B40" s="54" t="s">
        <v>5</v>
      </c>
      <c r="C40" s="55"/>
      <c r="D40" s="56"/>
      <c r="E40" s="55"/>
      <c r="F40" s="56"/>
      <c r="G40" s="56"/>
      <c r="H40" s="57">
        <f>H32+H33+H34+H35+H36+H37+H39+H38</f>
        <v>203881700</v>
      </c>
      <c r="I40" s="58">
        <f>I32+I33+I34+I35+I36+I37+I38+I39</f>
        <v>203881700</v>
      </c>
      <c r="J40" s="58">
        <f>J32+J33+J34+J35+J36+J37+J38+J39</f>
        <v>203779164</v>
      </c>
      <c r="N40" s="10"/>
    </row>
    <row r="41" spans="1:21" ht="18" customHeight="1" x14ac:dyDescent="0.3">
      <c r="A41" s="16"/>
      <c r="B41" s="48"/>
      <c r="C41" s="49" t="s">
        <v>11</v>
      </c>
      <c r="D41" s="50" t="s">
        <v>7</v>
      </c>
      <c r="E41" s="49" t="s">
        <v>54</v>
      </c>
      <c r="F41" s="50" t="s">
        <v>10</v>
      </c>
      <c r="G41" s="50"/>
      <c r="H41" s="51">
        <v>115294320.48999999</v>
      </c>
      <c r="I41" s="52">
        <v>115294320.48999999</v>
      </c>
      <c r="J41" s="84">
        <v>115294320.48999999</v>
      </c>
      <c r="N41" s="10"/>
      <c r="O41" s="10"/>
    </row>
    <row r="42" spans="1:21" ht="18" customHeight="1" x14ac:dyDescent="0.3">
      <c r="A42" s="16"/>
      <c r="B42" s="48"/>
      <c r="C42" s="49" t="s">
        <v>11</v>
      </c>
      <c r="D42" s="50" t="s">
        <v>7</v>
      </c>
      <c r="E42" s="49" t="s">
        <v>54</v>
      </c>
      <c r="F42" s="50" t="s">
        <v>12</v>
      </c>
      <c r="G42" s="50"/>
      <c r="H42" s="51">
        <v>70000</v>
      </c>
      <c r="I42" s="52">
        <v>70000</v>
      </c>
      <c r="J42" s="53">
        <v>70000</v>
      </c>
      <c r="O42" s="10"/>
    </row>
    <row r="43" spans="1:21" ht="18" customHeight="1" x14ac:dyDescent="0.3">
      <c r="A43" s="16"/>
      <c r="B43" s="29"/>
      <c r="C43" s="30" t="s">
        <v>11</v>
      </c>
      <c r="D43" s="31" t="s">
        <v>7</v>
      </c>
      <c r="E43" s="49" t="s">
        <v>54</v>
      </c>
      <c r="F43" s="31" t="s">
        <v>55</v>
      </c>
      <c r="G43" s="31"/>
      <c r="H43" s="34">
        <v>35350900</v>
      </c>
      <c r="I43" s="53">
        <v>35350900</v>
      </c>
      <c r="J43" s="53">
        <v>35350900</v>
      </c>
      <c r="N43" s="10"/>
      <c r="O43" s="10"/>
      <c r="Q43" s="10"/>
      <c r="R43" s="10"/>
    </row>
    <row r="44" spans="1:21" ht="18" customHeight="1" x14ac:dyDescent="0.3">
      <c r="A44" s="16"/>
      <c r="B44" s="29"/>
      <c r="C44" s="30" t="s">
        <v>11</v>
      </c>
      <c r="D44" s="31" t="s">
        <v>7</v>
      </c>
      <c r="E44" s="49" t="s">
        <v>54</v>
      </c>
      <c r="F44" s="31" t="s">
        <v>9</v>
      </c>
      <c r="G44" s="31"/>
      <c r="H44" s="34">
        <v>38969679.509999998</v>
      </c>
      <c r="I44" s="53">
        <v>38969679.509999998</v>
      </c>
      <c r="J44" s="53">
        <v>38969679.509999998</v>
      </c>
      <c r="O44" s="10"/>
      <c r="P44" s="1"/>
      <c r="Q44" s="1"/>
      <c r="R44" s="1"/>
    </row>
    <row r="45" spans="1:21" ht="15.6" x14ac:dyDescent="0.3">
      <c r="A45" s="16"/>
      <c r="B45" s="29"/>
      <c r="C45" s="30" t="s">
        <v>11</v>
      </c>
      <c r="D45" s="31" t="s">
        <v>7</v>
      </c>
      <c r="E45" s="49" t="s">
        <v>54</v>
      </c>
      <c r="F45" s="31" t="s">
        <v>8</v>
      </c>
      <c r="G45" s="31"/>
      <c r="H45" s="34">
        <v>3492000</v>
      </c>
      <c r="I45" s="53">
        <v>3492000</v>
      </c>
      <c r="J45" s="53">
        <v>3492000</v>
      </c>
      <c r="M45" s="2"/>
      <c r="O45" s="10"/>
      <c r="P45" s="1"/>
      <c r="Q45" s="1"/>
      <c r="R45" s="1"/>
    </row>
    <row r="46" spans="1:21" ht="16.149999999999999" thickBot="1" x14ac:dyDescent="0.35">
      <c r="A46" s="16"/>
      <c r="B46" s="59"/>
      <c r="C46" s="39" t="s">
        <v>11</v>
      </c>
      <c r="D46" s="40" t="s">
        <v>7</v>
      </c>
      <c r="E46" s="39" t="s">
        <v>64</v>
      </c>
      <c r="F46" s="40" t="s">
        <v>73</v>
      </c>
      <c r="G46" s="40"/>
      <c r="H46" s="41">
        <v>8600000</v>
      </c>
      <c r="I46" s="42">
        <v>8600000</v>
      </c>
      <c r="J46" s="85">
        <v>8600000</v>
      </c>
      <c r="M46" s="2"/>
      <c r="O46" s="10"/>
      <c r="P46" s="1"/>
      <c r="Q46" s="1"/>
      <c r="R46" s="1"/>
    </row>
    <row r="47" spans="1:21" ht="16.5" thickBot="1" x14ac:dyDescent="0.3">
      <c r="A47" s="16"/>
      <c r="B47" s="54" t="s">
        <v>5</v>
      </c>
      <c r="C47" s="55"/>
      <c r="D47" s="56"/>
      <c r="E47" s="55"/>
      <c r="F47" s="56"/>
      <c r="G47" s="56"/>
      <c r="H47" s="57">
        <f>H41+H42+H43+H44+H45+H46</f>
        <v>201776900</v>
      </c>
      <c r="I47" s="60">
        <f>I41+I42+I43+I44+I45+I46</f>
        <v>201776900</v>
      </c>
      <c r="J47" s="58">
        <f>J41+J42+J43+J44+J45+J46</f>
        <v>201776900</v>
      </c>
      <c r="N47" s="10"/>
      <c r="P47" s="1"/>
      <c r="Q47" s="1"/>
      <c r="R47" s="1"/>
    </row>
    <row r="48" spans="1:21" ht="18" customHeight="1" x14ac:dyDescent="0.3">
      <c r="A48" s="16"/>
      <c r="B48" s="48"/>
      <c r="C48" s="49" t="s">
        <v>50</v>
      </c>
      <c r="D48" s="50" t="s">
        <v>7</v>
      </c>
      <c r="E48" s="49" t="s">
        <v>57</v>
      </c>
      <c r="F48" s="50" t="s">
        <v>10</v>
      </c>
      <c r="G48" s="50"/>
      <c r="H48" s="51">
        <v>5458000</v>
      </c>
      <c r="I48" s="61">
        <v>5458000</v>
      </c>
      <c r="J48" s="52">
        <v>5458000</v>
      </c>
      <c r="P48" s="1"/>
      <c r="Q48" s="1"/>
      <c r="R48" s="1"/>
    </row>
    <row r="49" spans="1:18" ht="18" customHeight="1" x14ac:dyDescent="0.3">
      <c r="A49" s="16"/>
      <c r="B49" s="48"/>
      <c r="C49" s="49" t="s">
        <v>50</v>
      </c>
      <c r="D49" s="50" t="s">
        <v>7</v>
      </c>
      <c r="E49" s="49" t="s">
        <v>57</v>
      </c>
      <c r="F49" s="50" t="s">
        <v>12</v>
      </c>
      <c r="G49" s="50"/>
      <c r="H49" s="51">
        <v>3200.27</v>
      </c>
      <c r="I49" s="61">
        <v>3200.27</v>
      </c>
      <c r="J49" s="52">
        <v>3200.27</v>
      </c>
      <c r="P49" s="1"/>
      <c r="Q49" s="1"/>
      <c r="R49" s="1"/>
    </row>
    <row r="50" spans="1:18" ht="18" customHeight="1" x14ac:dyDescent="0.3">
      <c r="A50" s="16"/>
      <c r="B50" s="29"/>
      <c r="C50" s="49" t="s">
        <v>50</v>
      </c>
      <c r="D50" s="31" t="s">
        <v>7</v>
      </c>
      <c r="E50" s="49" t="s">
        <v>57</v>
      </c>
      <c r="F50" s="31" t="s">
        <v>55</v>
      </c>
      <c r="G50" s="31"/>
      <c r="H50" s="34">
        <v>1648000</v>
      </c>
      <c r="I50" s="35">
        <v>1648000</v>
      </c>
      <c r="J50" s="53">
        <v>1648000</v>
      </c>
      <c r="P50" s="1"/>
      <c r="Q50" s="1"/>
      <c r="R50" s="1"/>
    </row>
    <row r="51" spans="1:18" ht="18" customHeight="1" x14ac:dyDescent="0.3">
      <c r="A51" s="16"/>
      <c r="B51" s="48"/>
      <c r="C51" s="49" t="s">
        <v>50</v>
      </c>
      <c r="D51" s="50" t="s">
        <v>7</v>
      </c>
      <c r="E51" s="49" t="s">
        <v>57</v>
      </c>
      <c r="F51" s="50" t="s">
        <v>9</v>
      </c>
      <c r="G51" s="50"/>
      <c r="H51" s="51">
        <v>891554.73</v>
      </c>
      <c r="I51" s="61">
        <v>891554.73</v>
      </c>
      <c r="J51" s="53">
        <v>891554.73</v>
      </c>
      <c r="P51" s="1"/>
      <c r="Q51" s="1"/>
      <c r="R51" s="1"/>
    </row>
    <row r="52" spans="1:18" ht="18" customHeight="1" x14ac:dyDescent="0.3">
      <c r="A52" s="16"/>
      <c r="B52" s="48"/>
      <c r="C52" s="49" t="s">
        <v>50</v>
      </c>
      <c r="D52" s="50" t="s">
        <v>7</v>
      </c>
      <c r="E52" s="49" t="s">
        <v>57</v>
      </c>
      <c r="F52" s="50" t="s">
        <v>8</v>
      </c>
      <c r="G52" s="50"/>
      <c r="H52" s="51"/>
      <c r="I52" s="61"/>
      <c r="J52" s="53"/>
      <c r="P52" s="1"/>
      <c r="Q52" s="1"/>
      <c r="R52" s="1"/>
    </row>
    <row r="53" spans="1:18" ht="18" customHeight="1" x14ac:dyDescent="0.3">
      <c r="A53" s="16"/>
      <c r="B53" s="48"/>
      <c r="C53" s="49" t="s">
        <v>50</v>
      </c>
      <c r="D53" s="50" t="s">
        <v>7</v>
      </c>
      <c r="E53" s="49" t="s">
        <v>57</v>
      </c>
      <c r="F53" s="50" t="s">
        <v>6</v>
      </c>
      <c r="G53" s="50"/>
      <c r="H53" s="51">
        <v>8245</v>
      </c>
      <c r="I53" s="61">
        <v>8245</v>
      </c>
      <c r="J53" s="53">
        <v>8245</v>
      </c>
      <c r="P53" s="1"/>
      <c r="Q53" s="1"/>
      <c r="R53" s="1"/>
    </row>
    <row r="54" spans="1:18" ht="18" customHeight="1" thickBot="1" x14ac:dyDescent="0.35">
      <c r="A54" s="16"/>
      <c r="B54" s="29"/>
      <c r="C54" s="49" t="s">
        <v>50</v>
      </c>
      <c r="D54" s="50" t="s">
        <v>7</v>
      </c>
      <c r="E54" s="49" t="s">
        <v>57</v>
      </c>
      <c r="F54" s="50" t="s">
        <v>63</v>
      </c>
      <c r="G54" s="40"/>
      <c r="H54" s="41"/>
      <c r="I54" s="42"/>
      <c r="J54" s="86"/>
      <c r="P54" s="1"/>
      <c r="Q54" s="1"/>
      <c r="R54" s="1"/>
    </row>
    <row r="55" spans="1:18" ht="16.5" thickBot="1" x14ac:dyDescent="0.3">
      <c r="A55" s="16"/>
      <c r="B55" s="43" t="s">
        <v>5</v>
      </c>
      <c r="C55" s="55"/>
      <c r="D55" s="56"/>
      <c r="E55" s="55"/>
      <c r="F55" s="56"/>
      <c r="G55" s="56"/>
      <c r="H55" s="62">
        <f>H48+H49+H50+H51+H52+H53+H54</f>
        <v>8009000</v>
      </c>
      <c r="I55" s="63">
        <f>I48+I49+I50+I51+I52+I53+I54</f>
        <v>8009000</v>
      </c>
      <c r="J55" s="87">
        <f>J48+J49+J50+J51+J52+J53+J54</f>
        <v>8009000</v>
      </c>
      <c r="M55" s="1"/>
      <c r="N55" s="1"/>
      <c r="O55" s="1"/>
      <c r="P55" s="1"/>
      <c r="Q55" s="1"/>
      <c r="R55" s="1"/>
    </row>
    <row r="56" spans="1:18" ht="16.5" thickBot="1" x14ac:dyDescent="0.3">
      <c r="A56" s="16"/>
      <c r="B56" s="54" t="s">
        <v>5</v>
      </c>
      <c r="C56" s="55"/>
      <c r="D56" s="56"/>
      <c r="E56" s="55"/>
      <c r="F56" s="56"/>
      <c r="G56" s="56"/>
      <c r="H56" s="62">
        <f>H23+H30+H40+H47+H55</f>
        <v>460327100</v>
      </c>
      <c r="I56" s="62">
        <f>I23+I30+I40+I47+I55</f>
        <v>459006285</v>
      </c>
      <c r="J56" s="88">
        <f>J55+J47+J40+J31</f>
        <v>458903748.80000001</v>
      </c>
      <c r="M56" s="1"/>
      <c r="N56" s="90"/>
      <c r="O56" s="1"/>
      <c r="P56" s="1"/>
      <c r="Q56" s="1"/>
      <c r="R56" s="1"/>
    </row>
    <row r="57" spans="1:18" ht="15.6" x14ac:dyDescent="0.3">
      <c r="A57" s="16"/>
      <c r="B57" s="64"/>
      <c r="C57" s="39"/>
      <c r="D57" s="39"/>
      <c r="E57" s="39"/>
      <c r="F57" s="39"/>
      <c r="G57" s="39"/>
      <c r="H57" s="65"/>
      <c r="I57" s="65"/>
      <c r="J57" s="66"/>
      <c r="M57" s="1"/>
      <c r="N57" s="1"/>
      <c r="O57" s="1"/>
      <c r="P57" s="1"/>
      <c r="Q57" s="1"/>
      <c r="R57" s="1"/>
    </row>
    <row r="58" spans="1:18" ht="15.6" x14ac:dyDescent="0.3">
      <c r="A58" s="16"/>
      <c r="B58" s="64"/>
      <c r="C58" s="39"/>
      <c r="D58" s="39"/>
      <c r="E58" s="39"/>
      <c r="F58" s="39"/>
      <c r="G58" s="39"/>
      <c r="H58" s="65"/>
      <c r="I58" s="65"/>
      <c r="J58" s="66"/>
      <c r="M58" s="1"/>
      <c r="N58" s="1"/>
      <c r="O58" s="1"/>
      <c r="P58" s="1"/>
      <c r="Q58" s="1"/>
      <c r="R58" s="1"/>
    </row>
    <row r="59" spans="1:18" ht="15.6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M59" s="1"/>
      <c r="N59" s="1"/>
      <c r="O59" s="1"/>
      <c r="P59" s="1"/>
      <c r="Q59" s="1"/>
      <c r="R59" s="1"/>
    </row>
    <row r="60" spans="1:18" ht="15.6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M60" s="1"/>
      <c r="N60" s="1"/>
      <c r="O60" s="1"/>
      <c r="P60" s="1"/>
      <c r="Q60" s="1"/>
      <c r="R60" s="1"/>
    </row>
    <row r="61" spans="1:18" ht="15.75" x14ac:dyDescent="0.25">
      <c r="A61" s="16"/>
      <c r="B61" s="67" t="s">
        <v>61</v>
      </c>
      <c r="C61" s="67"/>
      <c r="D61" s="67"/>
      <c r="E61" s="67"/>
      <c r="F61" s="67"/>
      <c r="G61" s="67"/>
      <c r="H61" s="67"/>
      <c r="I61" s="67"/>
      <c r="J61" s="67"/>
      <c r="L61" s="15"/>
      <c r="M61" s="1"/>
      <c r="N61" s="1"/>
      <c r="O61" s="1"/>
      <c r="P61" s="1"/>
      <c r="Q61" s="1"/>
      <c r="R61" s="1"/>
    </row>
    <row r="62" spans="1:18" ht="15.6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L62" s="2"/>
      <c r="M62" s="1"/>
      <c r="N62" s="1"/>
      <c r="O62" s="1"/>
      <c r="P62" s="1"/>
      <c r="Q62" s="1"/>
      <c r="R62" s="1"/>
    </row>
    <row r="63" spans="1:18" ht="46.9" customHeight="1" x14ac:dyDescent="0.25">
      <c r="A63" s="16"/>
      <c r="B63" s="98" t="s">
        <v>4</v>
      </c>
      <c r="C63" s="103"/>
      <c r="D63" s="103"/>
      <c r="E63" s="104"/>
      <c r="F63" s="105" t="s">
        <v>58</v>
      </c>
      <c r="G63" s="106"/>
      <c r="H63" s="68" t="s">
        <v>3</v>
      </c>
      <c r="I63" s="68" t="s">
        <v>59</v>
      </c>
      <c r="J63" s="68" t="s">
        <v>60</v>
      </c>
      <c r="L63" s="2"/>
      <c r="M63" s="1"/>
      <c r="N63" s="1"/>
      <c r="O63" s="1"/>
      <c r="P63" s="1"/>
      <c r="Q63" s="1"/>
      <c r="R63" s="1"/>
    </row>
    <row r="64" spans="1:18" ht="15.75" x14ac:dyDescent="0.25">
      <c r="A64" s="16"/>
      <c r="B64" s="91"/>
      <c r="C64" s="92"/>
      <c r="D64" s="92"/>
      <c r="E64" s="93"/>
      <c r="F64" s="94"/>
      <c r="G64" s="95"/>
      <c r="H64" s="69">
        <f>I56</f>
        <v>459006285</v>
      </c>
      <c r="I64" s="69">
        <v>458903748.80000001</v>
      </c>
      <c r="J64" s="69">
        <f>H64-I64</f>
        <v>102536.19999998808</v>
      </c>
      <c r="M64" s="1"/>
      <c r="N64" s="1"/>
      <c r="O64" s="1"/>
      <c r="P64" s="1"/>
      <c r="Q64" s="1"/>
      <c r="R64" s="1"/>
    </row>
    <row r="65" spans="1:18" ht="15.75" x14ac:dyDescent="0.25">
      <c r="A65" s="16"/>
      <c r="B65" s="70"/>
      <c r="C65" s="70"/>
      <c r="D65" s="70"/>
      <c r="E65" s="70"/>
      <c r="F65" s="65"/>
      <c r="G65" s="65"/>
      <c r="H65" s="65"/>
      <c r="I65" s="65"/>
      <c r="J65" s="65"/>
      <c r="M65" s="1"/>
      <c r="N65" s="1"/>
      <c r="O65" s="1"/>
      <c r="P65" s="1"/>
      <c r="Q65" s="1"/>
      <c r="R65" s="1"/>
    </row>
    <row r="66" spans="1:18" ht="15.75" x14ac:dyDescent="0.25">
      <c r="A66" s="16"/>
      <c r="B66" s="70"/>
      <c r="C66" s="70"/>
      <c r="D66" s="70"/>
      <c r="E66" s="70"/>
      <c r="F66" s="65"/>
      <c r="G66" s="65"/>
      <c r="H66" s="65"/>
      <c r="I66" s="65"/>
      <c r="J66" s="65"/>
      <c r="M66" s="1"/>
      <c r="N66" s="1"/>
      <c r="O66" s="1"/>
      <c r="P66" s="1"/>
      <c r="Q66" s="1"/>
      <c r="R66" s="1"/>
    </row>
    <row r="67" spans="1:18" ht="18.75" x14ac:dyDescent="0.25">
      <c r="A67" s="71"/>
      <c r="B67" s="72" t="s">
        <v>47</v>
      </c>
      <c r="C67" s="73"/>
      <c r="D67" s="73"/>
      <c r="E67" s="73"/>
      <c r="F67" s="73"/>
      <c r="G67" s="73"/>
      <c r="H67" s="72"/>
      <c r="I67" s="72" t="s">
        <v>72</v>
      </c>
      <c r="J67" s="16"/>
      <c r="K67" s="1"/>
      <c r="L67" s="1"/>
      <c r="M67" s="1"/>
      <c r="N67" s="1"/>
      <c r="O67" s="1"/>
      <c r="P67" s="1"/>
      <c r="Q67" s="1"/>
      <c r="R67" s="1"/>
    </row>
    <row r="68" spans="1:18" ht="18.75" x14ac:dyDescent="0.25">
      <c r="A68" s="71"/>
      <c r="B68" s="72"/>
      <c r="C68" s="73"/>
      <c r="D68" s="73"/>
      <c r="E68" s="73"/>
      <c r="F68" s="73"/>
      <c r="G68" s="73"/>
      <c r="H68" s="72"/>
      <c r="I68" s="74"/>
      <c r="J68" s="16"/>
      <c r="K68" s="1"/>
      <c r="L68" s="1"/>
      <c r="M68" s="1"/>
      <c r="N68" s="1"/>
      <c r="O68" s="1"/>
      <c r="P68" s="1"/>
      <c r="Q68" s="1"/>
      <c r="R68" s="1"/>
    </row>
    <row r="69" spans="1:18" ht="18.75" x14ac:dyDescent="0.25">
      <c r="A69" s="71"/>
      <c r="B69" s="72"/>
      <c r="C69" s="73"/>
      <c r="D69" s="73"/>
      <c r="E69" s="73"/>
      <c r="F69" s="73"/>
      <c r="G69" s="73"/>
      <c r="H69" s="72"/>
      <c r="I69" s="74"/>
      <c r="J69" s="16"/>
      <c r="K69" s="1"/>
      <c r="L69" s="1"/>
      <c r="M69" s="1"/>
      <c r="N69" s="1"/>
      <c r="O69" s="1"/>
      <c r="P69" s="1"/>
      <c r="Q69" s="1"/>
      <c r="R69" s="1"/>
    </row>
    <row r="70" spans="1:18" ht="18.75" x14ac:dyDescent="0.25">
      <c r="A70" s="71"/>
      <c r="B70" s="72"/>
      <c r="C70" s="73"/>
      <c r="D70" s="73"/>
      <c r="E70" s="73"/>
      <c r="F70" s="73"/>
      <c r="G70" s="73"/>
      <c r="H70" s="72"/>
      <c r="I70" s="74"/>
      <c r="J70" s="16"/>
      <c r="K70" s="1"/>
      <c r="L70" s="1"/>
      <c r="M70" s="1"/>
      <c r="N70" s="1"/>
      <c r="O70" s="1"/>
      <c r="P70" s="1"/>
      <c r="Q70" s="1"/>
      <c r="R70" s="1"/>
    </row>
    <row r="71" spans="1:18" ht="18.75" x14ac:dyDescent="0.25">
      <c r="A71" s="71"/>
      <c r="B71" s="75" t="s">
        <v>49</v>
      </c>
      <c r="C71" s="76"/>
      <c r="D71" s="76"/>
      <c r="E71" s="76"/>
      <c r="F71" s="73"/>
      <c r="G71" s="73"/>
      <c r="H71" s="73"/>
      <c r="I71" s="74"/>
      <c r="J71" s="16"/>
      <c r="K71" s="1"/>
      <c r="L71" s="1"/>
      <c r="M71" s="1"/>
      <c r="N71" s="1"/>
      <c r="O71" s="1"/>
      <c r="P71" s="1"/>
      <c r="Q71" s="1"/>
      <c r="R71" s="1"/>
    </row>
    <row r="72" spans="1:18" ht="18.75" x14ac:dyDescent="0.3">
      <c r="A72" s="71"/>
      <c r="B72" s="75" t="s">
        <v>2</v>
      </c>
      <c r="C72" s="76"/>
      <c r="D72" s="76"/>
      <c r="E72" s="76"/>
      <c r="F72" s="76"/>
      <c r="G72" s="73"/>
      <c r="H72" s="77"/>
      <c r="I72" s="72" t="s">
        <v>65</v>
      </c>
      <c r="J72" s="16"/>
      <c r="K72" s="1"/>
      <c r="L72" s="1"/>
      <c r="M72" s="1"/>
      <c r="N72" s="1"/>
      <c r="O72" s="1"/>
      <c r="P72" s="1"/>
      <c r="Q72" s="1"/>
      <c r="R72" s="1"/>
    </row>
    <row r="73" spans="1:18" ht="18.75" x14ac:dyDescent="0.25">
      <c r="A73" s="71"/>
      <c r="B73" s="75" t="s">
        <v>1</v>
      </c>
      <c r="C73" s="76"/>
      <c r="D73" s="76"/>
      <c r="E73" s="76"/>
      <c r="F73" s="76"/>
      <c r="G73" s="73"/>
      <c r="H73" s="73"/>
      <c r="I73" s="74"/>
      <c r="J73" s="16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6"/>
      <c r="B74" s="5"/>
      <c r="C74" s="4"/>
      <c r="D74" s="4"/>
      <c r="E74" s="4"/>
      <c r="F74" s="4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2"/>
      <c r="E75" t="s">
        <v>0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K76" s="1"/>
      <c r="L76" s="1"/>
      <c r="M76" s="1"/>
      <c r="N76" s="1"/>
      <c r="O76" s="1"/>
      <c r="P76" s="1"/>
      <c r="Q76" s="1"/>
      <c r="R76" s="1"/>
    </row>
    <row r="77" spans="1:18" x14ac:dyDescent="0.25">
      <c r="K77" s="1"/>
      <c r="L77" s="1"/>
      <c r="M77" s="1"/>
      <c r="N77" s="1"/>
      <c r="O77" s="1"/>
      <c r="P77" s="1"/>
      <c r="Q77" s="1"/>
      <c r="R77" s="1"/>
    </row>
    <row r="78" spans="1:18" x14ac:dyDescent="0.25">
      <c r="K78" s="1"/>
      <c r="L78" s="1"/>
      <c r="M78" s="1"/>
      <c r="N78" s="1"/>
      <c r="O78" s="1"/>
      <c r="P78" s="1"/>
      <c r="Q78" s="1"/>
      <c r="R78" s="1"/>
    </row>
    <row r="79" spans="1:18" x14ac:dyDescent="0.25">
      <c r="K79" s="1"/>
      <c r="L79" s="1"/>
      <c r="M79" s="1"/>
      <c r="N79" s="1"/>
      <c r="O79" s="1"/>
      <c r="P79" s="1"/>
      <c r="Q79" s="1"/>
      <c r="R79" s="1"/>
    </row>
    <row r="80" spans="1:18" x14ac:dyDescent="0.25">
      <c r="K80" s="1"/>
      <c r="L80" s="1"/>
      <c r="M80" s="1"/>
      <c r="N80" s="1"/>
      <c r="O80" s="1"/>
      <c r="P80" s="1"/>
      <c r="Q80" s="1"/>
      <c r="R80" s="1"/>
    </row>
    <row r="81" spans="1:18" x14ac:dyDescent="0.25">
      <c r="K81" s="1"/>
      <c r="L81" s="1"/>
      <c r="M81" s="1"/>
      <c r="N81" s="1"/>
      <c r="O81" s="1"/>
      <c r="P81" s="1"/>
      <c r="Q81" s="1"/>
      <c r="R81" s="1"/>
    </row>
    <row r="82" spans="1:18" x14ac:dyDescent="0.25">
      <c r="K82" s="1"/>
      <c r="L82" s="1"/>
      <c r="M82" s="1"/>
      <c r="N82" s="1"/>
      <c r="O82" s="1"/>
      <c r="P82" s="1"/>
      <c r="Q82" s="1"/>
      <c r="R82" s="1"/>
    </row>
    <row r="83" spans="1:18" x14ac:dyDescent="0.25">
      <c r="K83" s="1"/>
      <c r="L83" s="1"/>
      <c r="M83" s="1"/>
      <c r="N83" s="1"/>
      <c r="O83" s="1"/>
      <c r="P83" s="1"/>
      <c r="Q83" s="1"/>
      <c r="R83" s="1"/>
    </row>
    <row r="84" spans="1:18" ht="11.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1.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1.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1.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1.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1.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1.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</sheetData>
  <mergeCells count="9">
    <mergeCell ref="I16:I18"/>
    <mergeCell ref="J17:J18"/>
    <mergeCell ref="B63:E63"/>
    <mergeCell ref="F63:G63"/>
    <mergeCell ref="B64:E64"/>
    <mergeCell ref="F64:G64"/>
    <mergeCell ref="B16:B18"/>
    <mergeCell ref="C16:G16"/>
    <mergeCell ref="H16:H18"/>
  </mergeCells>
  <pageMargins left="0.70866141732283472" right="0.70866141732283472" top="0.35433070866141736" bottom="0.35433070866141736" header="0.31496062992125984" footer="0.31496062992125984"/>
  <pageSetup paperSize="9" scale="72" fitToHeight="0" orientation="portrait" verticalDpi="0" r:id="rId1"/>
  <rowBreaks count="1" manualBreakCount="1">
    <brk id="5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М-1 2016</vt:lpstr>
      <vt:lpstr>'М-1 2016'!Область_печати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Anna</cp:lastModifiedBy>
  <cp:lastPrinted>2016-12-08T18:20:05Z</cp:lastPrinted>
  <dcterms:created xsi:type="dcterms:W3CDTF">2015-04-08T13:05:55Z</dcterms:created>
  <dcterms:modified xsi:type="dcterms:W3CDTF">2023-05-16T11:04:29Z</dcterms:modified>
</cp:coreProperties>
</file>