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3256" windowHeight="12780"/>
  </bookViews>
  <sheets>
    <sheet name="М-1 2017" sheetId="2" r:id="rId1"/>
  </sheets>
  <definedNames>
    <definedName name="_xlnm.Print_Area" localSheetId="0">'М-1 2017'!$A$1:$K$105</definedName>
  </definedNames>
  <calcPr calcId="144525"/>
  <fileRecoveryPr autoRecover="0"/>
</workbook>
</file>

<file path=xl/calcChain.xml><?xml version="1.0" encoding="utf-8"?>
<calcChain xmlns="http://schemas.openxmlformats.org/spreadsheetml/2006/main">
  <c r="I81" i="2" l="1"/>
  <c r="I27" i="2"/>
  <c r="J37" i="2"/>
  <c r="J36" i="2"/>
  <c r="J62" i="2"/>
  <c r="J27" i="2"/>
  <c r="J72" i="2"/>
  <c r="J80" i="2"/>
  <c r="I80" i="2"/>
  <c r="I36" i="2"/>
  <c r="H36" i="2"/>
  <c r="H27" i="2"/>
  <c r="H80" i="2"/>
  <c r="J49" i="2" l="1"/>
  <c r="I49" i="2"/>
  <c r="H49" i="2"/>
  <c r="I62" i="2" l="1"/>
  <c r="J81" i="2" l="1"/>
  <c r="H62" i="2"/>
  <c r="I72" i="2" l="1"/>
  <c r="H72" i="2"/>
  <c r="I37" i="2" l="1"/>
  <c r="H37" i="2" l="1"/>
  <c r="H81" i="2" s="1"/>
  <c r="J87" i="2" l="1"/>
</calcChain>
</file>

<file path=xl/sharedStrings.xml><?xml version="1.0" encoding="utf-8"?>
<sst xmlns="http://schemas.openxmlformats.org/spreadsheetml/2006/main" count="257" uniqueCount="77">
  <si>
    <t xml:space="preserve"> </t>
  </si>
  <si>
    <t>профинансировано</t>
  </si>
  <si>
    <t xml:space="preserve">Наименование текущего счета </t>
  </si>
  <si>
    <t>ИТОГО</t>
  </si>
  <si>
    <t>852</t>
  </si>
  <si>
    <t>180</t>
  </si>
  <si>
    <t>851</t>
  </si>
  <si>
    <t>244</t>
  </si>
  <si>
    <t>111</t>
  </si>
  <si>
    <t>0310</t>
  </si>
  <si>
    <t>112</t>
  </si>
  <si>
    <t>0309</t>
  </si>
  <si>
    <t>122</t>
  </si>
  <si>
    <t>121</t>
  </si>
  <si>
    <t>6</t>
  </si>
  <si>
    <t>5</t>
  </si>
  <si>
    <t>4</t>
  </si>
  <si>
    <t>3</t>
  </si>
  <si>
    <t>2</t>
  </si>
  <si>
    <t>ЭКР</t>
  </si>
  <si>
    <t>КВР</t>
  </si>
  <si>
    <t>КЦС</t>
  </si>
  <si>
    <t>ППП</t>
  </si>
  <si>
    <t>ФКР</t>
  </si>
  <si>
    <t>расходы</t>
  </si>
  <si>
    <t>по</t>
  </si>
  <si>
    <t>Кассовые</t>
  </si>
  <si>
    <t>Профинансировано за отчетный период</t>
  </si>
  <si>
    <t>Утвержденная бюджетная классификация за отчетный период</t>
  </si>
  <si>
    <t>код</t>
  </si>
  <si>
    <t>Наименование видов и статей эконом. классиф.</t>
  </si>
  <si>
    <t>1. Расходы</t>
  </si>
  <si>
    <t>Единица измерения: руб.</t>
  </si>
  <si>
    <t>по ОКЕИ</t>
  </si>
  <si>
    <t>Периодичность месячная, годовая</t>
  </si>
  <si>
    <t>ОКОНХ</t>
  </si>
  <si>
    <t>по ОКАТО</t>
  </si>
  <si>
    <t>по ОКОГУ</t>
  </si>
  <si>
    <t xml:space="preserve">Россиийской Федерации  </t>
  </si>
  <si>
    <t>ОКПО</t>
  </si>
  <si>
    <t>и организаций, финансируемых из бюджетов субъектов</t>
  </si>
  <si>
    <t>дата</t>
  </si>
  <si>
    <t>Отчет</t>
  </si>
  <si>
    <t xml:space="preserve">                                ситуациям и ликвидации последствий стихийных бедствий </t>
  </si>
  <si>
    <t xml:space="preserve">                             Министерство по делам гражданской обороны, чрезвычайным </t>
  </si>
  <si>
    <t xml:space="preserve">об исполнении сметы доходов и расходов учреждений  </t>
  </si>
  <si>
    <t>0314</t>
  </si>
  <si>
    <t>0710199900</t>
  </si>
  <si>
    <t>0740120000</t>
  </si>
  <si>
    <t>129</t>
  </si>
  <si>
    <t>0740221000</t>
  </si>
  <si>
    <t>119</t>
  </si>
  <si>
    <t>0740323333</t>
  </si>
  <si>
    <t>остаток на 01.01.2016г</t>
  </si>
  <si>
    <t xml:space="preserve">                                                                                                                                                2. Сведения о движении средств бюджетов субъектов  РФ и местных бюджетов на счетах учреждения </t>
  </si>
  <si>
    <t>0720199900</t>
  </si>
  <si>
    <t>853</t>
  </si>
  <si>
    <t>0730199900</t>
  </si>
  <si>
    <t>аппарат</t>
  </si>
  <si>
    <t>Итого:</t>
  </si>
  <si>
    <t>242</t>
  </si>
  <si>
    <t>414</t>
  </si>
  <si>
    <t>243</t>
  </si>
  <si>
    <t>0710221000</t>
  </si>
  <si>
    <t>кассовые расходы за  2017 г.</t>
  </si>
  <si>
    <t>0720260000</t>
  </si>
  <si>
    <t>Начальник отдела финансового,</t>
  </si>
  <si>
    <t>материально-технического обеспечения</t>
  </si>
  <si>
    <t>и контрактной службы</t>
  </si>
  <si>
    <t>А. А. Агабекова</t>
  </si>
  <si>
    <t xml:space="preserve">                            </t>
  </si>
  <si>
    <t>Заместитель министра</t>
  </si>
  <si>
    <t>Р. Г. Магомедов</t>
  </si>
  <si>
    <t>9990020670</t>
  </si>
  <si>
    <t>870</t>
  </si>
  <si>
    <t>на 01 января 2018 г.</t>
  </si>
  <si>
    <t>остаток на 01.01.2018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</si>
</sst>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8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Border="1"/>
    <xf numFmtId="2" fontId="0" fillId="0" borderId="0" xfId="0" applyNumberFormat="1"/>
    <xf numFmtId="4" fontId="0" fillId="0" borderId="0" xfId="0" applyNumberFormat="1"/>
    <xf numFmtId="2" fontId="2" fillId="0" borderId="0" xfId="0" applyNumberFormat="1" applyFont="1" applyAlignment="1">
      <alignment horizontal="center" vertical="center"/>
    </xf>
    <xf numFmtId="4" fontId="4" fillId="0" borderId="0" xfId="0" applyNumberFormat="1" applyFont="1"/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0" fillId="0" borderId="0" xfId="0" applyAlignme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" fontId="6" fillId="2" borderId="0" xfId="0" applyNumberFormat="1" applyFont="1" applyFill="1" applyBorder="1" applyAlignment="1">
      <alignment horizontal="center" vertical="center"/>
    </xf>
    <xf numFmtId="4" fontId="6" fillId="2" borderId="14" xfId="0" applyNumberFormat="1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4" fontId="11" fillId="2" borderId="11" xfId="0" applyNumberFormat="1" applyFont="1" applyFill="1" applyBorder="1" applyAlignment="1">
      <alignment horizontal="center" vertical="center"/>
    </xf>
    <xf numFmtId="4" fontId="11" fillId="2" borderId="4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4" fontId="12" fillId="2" borderId="7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" fontId="7" fillId="2" borderId="7" xfId="0" applyNumberFormat="1" applyFont="1" applyFill="1" applyBorder="1" applyAlignment="1">
      <alignment horizontal="center" vertical="center"/>
    </xf>
    <xf numFmtId="4" fontId="6" fillId="2" borderId="11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/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5" fillId="0" borderId="0" xfId="0" applyFont="1"/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4" fontId="11" fillId="2" borderId="19" xfId="0" applyNumberFormat="1" applyFont="1" applyFill="1" applyBorder="1" applyAlignment="1">
      <alignment horizontal="center" vertical="center"/>
    </xf>
    <xf numFmtId="4" fontId="11" fillId="2" borderId="14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11" fillId="2" borderId="18" xfId="0" applyNumberFormat="1" applyFont="1" applyFill="1" applyBorder="1" applyAlignment="1">
      <alignment horizontal="center" vertical="center"/>
    </xf>
    <xf numFmtId="4" fontId="7" fillId="0" borderId="16" xfId="0" applyNumberFormat="1" applyFont="1" applyBorder="1" applyAlignment="1">
      <alignment horizontal="center" vertical="center"/>
    </xf>
    <xf numFmtId="4" fontId="12" fillId="0" borderId="20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4" fontId="11" fillId="0" borderId="4" xfId="0" applyNumberFormat="1" applyFont="1" applyBorder="1" applyAlignment="1">
      <alignment horizontal="center" vertical="center"/>
    </xf>
    <xf numFmtId="4" fontId="7" fillId="0" borderId="21" xfId="0" applyNumberFormat="1" applyFont="1" applyBorder="1" applyAlignment="1">
      <alignment horizontal="center" vertical="center"/>
    </xf>
    <xf numFmtId="4" fontId="7" fillId="0" borderId="22" xfId="0" applyNumberFormat="1" applyFont="1" applyBorder="1" applyAlignment="1">
      <alignment horizontal="center" vertical="center"/>
    </xf>
    <xf numFmtId="4" fontId="7" fillId="0" borderId="23" xfId="0" applyNumberFormat="1" applyFont="1" applyBorder="1" applyAlignment="1">
      <alignment horizontal="center" vertical="center"/>
    </xf>
    <xf numFmtId="4" fontId="12" fillId="0" borderId="24" xfId="0" applyNumberFormat="1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4" fontId="11" fillId="0" borderId="11" xfId="0" applyNumberFormat="1" applyFont="1" applyBorder="1" applyAlignment="1">
      <alignment horizontal="center" vertical="center"/>
    </xf>
    <xf numFmtId="4" fontId="7" fillId="2" borderId="26" xfId="0" applyNumberFormat="1" applyFont="1" applyFill="1" applyBorder="1" applyAlignment="1">
      <alignment horizontal="center" vertical="center"/>
    </xf>
    <xf numFmtId="4" fontId="7" fillId="2" borderId="10" xfId="0" applyNumberFormat="1" applyFont="1" applyFill="1" applyBorder="1" applyAlignment="1">
      <alignment horizontal="center" vertical="center"/>
    </xf>
    <xf numFmtId="4" fontId="12" fillId="2" borderId="10" xfId="0" applyNumberFormat="1" applyFont="1" applyFill="1" applyBorder="1" applyAlignment="1">
      <alignment horizontal="center" vertical="center"/>
    </xf>
    <xf numFmtId="4" fontId="12" fillId="2" borderId="25" xfId="0" applyNumberFormat="1" applyFont="1" applyFill="1" applyBorder="1" applyAlignment="1">
      <alignment horizontal="center" vertical="center"/>
    </xf>
    <xf numFmtId="4" fontId="12" fillId="0" borderId="27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4" fontId="6" fillId="0" borderId="15" xfId="0" applyNumberFormat="1" applyFont="1" applyBorder="1" applyAlignment="1">
      <alignment horizontal="center" vertical="center"/>
    </xf>
    <xf numFmtId="4" fontId="11" fillId="0" borderId="2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115"/>
  <sheetViews>
    <sheetView tabSelected="1" showWhiteSpace="0" view="pageBreakPreview" topLeftCell="A58" zoomScale="80" zoomScaleNormal="100" zoomScaleSheetLayoutView="80" workbookViewId="0">
      <selection activeCell="J49" sqref="J49"/>
    </sheetView>
  </sheetViews>
  <sheetFormatPr defaultColWidth="9.109375" defaultRowHeight="14.4" x14ac:dyDescent="0.3"/>
  <cols>
    <col min="1" max="1" width="3.6640625" customWidth="1"/>
    <col min="2" max="2" width="11.6640625" customWidth="1"/>
    <col min="3" max="3" width="7.44140625" customWidth="1"/>
    <col min="4" max="4" width="7.88671875" customWidth="1"/>
    <col min="5" max="5" width="13.21875" customWidth="1"/>
    <col min="6" max="6" width="7.5546875" customWidth="1"/>
    <col min="7" max="7" width="5.88671875" customWidth="1"/>
    <col min="8" max="8" width="22.5546875" customWidth="1"/>
    <col min="9" max="9" width="15.88671875" customWidth="1"/>
    <col min="10" max="10" width="17.77734375" customWidth="1"/>
    <col min="11" max="11" width="10" bestFit="1" customWidth="1"/>
    <col min="12" max="12" width="8.88671875"/>
    <col min="13" max="13" width="10.5546875" bestFit="1" customWidth="1"/>
    <col min="14" max="14" width="14.109375" customWidth="1"/>
    <col min="15" max="15" width="15.6640625" bestFit="1" customWidth="1"/>
    <col min="16" max="16" width="8.88671875"/>
    <col min="17" max="18" width="12.44140625" bestFit="1" customWidth="1"/>
    <col min="19" max="19" width="10" style="1" bestFit="1" customWidth="1"/>
    <col min="20" max="21" width="10.88671875" style="1" bestFit="1" customWidth="1"/>
    <col min="22" max="16384" width="9.109375" style="1"/>
  </cols>
  <sheetData>
    <row r="4" spans="1:18" ht="15.6" x14ac:dyDescent="0.3">
      <c r="A4" s="16"/>
      <c r="B4" s="17" t="s">
        <v>44</v>
      </c>
      <c r="C4" s="17"/>
      <c r="D4" s="17"/>
      <c r="E4" s="17"/>
      <c r="F4" s="17"/>
      <c r="G4" s="17"/>
      <c r="H4" s="17"/>
      <c r="I4" s="18"/>
      <c r="J4" s="19"/>
      <c r="O4" s="1"/>
      <c r="P4" s="1"/>
      <c r="Q4" s="1"/>
      <c r="R4" s="1"/>
    </row>
    <row r="5" spans="1:18" ht="15.6" x14ac:dyDescent="0.3">
      <c r="A5" s="16"/>
      <c r="B5" s="17" t="s">
        <v>43</v>
      </c>
      <c r="C5" s="20"/>
      <c r="D5" s="20"/>
      <c r="E5" s="20"/>
      <c r="F5" s="20"/>
      <c r="G5" s="20"/>
      <c r="H5" s="20"/>
      <c r="I5" s="18"/>
      <c r="J5" s="18"/>
      <c r="O5" s="1"/>
      <c r="P5" s="1"/>
      <c r="Q5" s="1"/>
      <c r="R5" s="1"/>
    </row>
    <row r="6" spans="1:18" ht="15.6" x14ac:dyDescent="0.3">
      <c r="A6" s="16"/>
      <c r="B6" s="17"/>
      <c r="C6" s="20"/>
      <c r="D6" s="20"/>
      <c r="E6" s="20"/>
      <c r="F6" s="20"/>
      <c r="G6" s="20"/>
      <c r="H6" s="20"/>
      <c r="I6" s="18"/>
      <c r="J6" s="18"/>
      <c r="O6" s="1"/>
      <c r="P6" s="1"/>
      <c r="Q6" s="1"/>
      <c r="R6" s="1"/>
    </row>
    <row r="7" spans="1:18" ht="15.6" x14ac:dyDescent="0.3">
      <c r="A7" s="16"/>
      <c r="B7" s="17"/>
      <c r="C7" s="20"/>
      <c r="D7" s="20"/>
      <c r="E7" s="20"/>
      <c r="F7" s="20"/>
      <c r="G7" s="20"/>
      <c r="H7" s="20"/>
      <c r="I7" s="18"/>
      <c r="J7" s="18"/>
      <c r="O7" s="1"/>
      <c r="P7" s="1"/>
      <c r="Q7" s="1"/>
      <c r="R7" s="1"/>
    </row>
    <row r="8" spans="1:18" ht="15.6" x14ac:dyDescent="0.3">
      <c r="A8" s="16"/>
      <c r="B8" s="18"/>
      <c r="C8" s="18"/>
      <c r="D8" s="18"/>
      <c r="E8" s="18"/>
      <c r="F8" s="18"/>
      <c r="G8" s="18"/>
      <c r="H8" s="18"/>
      <c r="I8" s="18"/>
      <c r="J8" s="18"/>
      <c r="O8" s="1"/>
      <c r="P8" s="1"/>
      <c r="Q8" s="1"/>
      <c r="R8" s="1"/>
    </row>
    <row r="9" spans="1:18" ht="15.6" x14ac:dyDescent="0.3">
      <c r="A9" s="16"/>
      <c r="B9" s="21"/>
      <c r="C9" s="21" t="s">
        <v>42</v>
      </c>
      <c r="D9" s="21"/>
      <c r="E9" s="21"/>
      <c r="F9" s="21"/>
      <c r="G9" s="21"/>
      <c r="H9" s="21"/>
      <c r="I9" s="21"/>
      <c r="J9" s="21"/>
      <c r="O9" s="1"/>
      <c r="P9" s="1"/>
      <c r="Q9" s="1"/>
      <c r="R9" s="1"/>
    </row>
    <row r="10" spans="1:18" ht="15.6" x14ac:dyDescent="0.3">
      <c r="A10" s="16"/>
      <c r="B10" s="22" t="s">
        <v>45</v>
      </c>
      <c r="C10" s="23"/>
      <c r="D10" s="23"/>
      <c r="E10" s="23"/>
      <c r="F10" s="23"/>
      <c r="G10" s="23"/>
      <c r="H10" s="23"/>
      <c r="I10" s="23" t="s">
        <v>41</v>
      </c>
      <c r="J10" s="74">
        <v>43109</v>
      </c>
      <c r="O10" s="1"/>
      <c r="P10" s="1"/>
      <c r="Q10" s="1"/>
      <c r="R10" s="1"/>
    </row>
    <row r="11" spans="1:18" ht="15.6" x14ac:dyDescent="0.3">
      <c r="A11" s="16"/>
      <c r="B11" s="23" t="s">
        <v>40</v>
      </c>
      <c r="C11" s="23"/>
      <c r="D11" s="23"/>
      <c r="E11" s="23"/>
      <c r="F11" s="23"/>
      <c r="G11" s="23"/>
      <c r="H11" s="23"/>
      <c r="I11" s="23" t="s">
        <v>39</v>
      </c>
      <c r="J11" s="26">
        <v>25116726</v>
      </c>
      <c r="O11" s="1"/>
      <c r="P11" s="1"/>
      <c r="Q11" s="1"/>
      <c r="R11" s="1"/>
    </row>
    <row r="12" spans="1:18" ht="15.6" x14ac:dyDescent="0.3">
      <c r="A12" s="16"/>
      <c r="B12" s="23" t="s">
        <v>38</v>
      </c>
      <c r="C12" s="23"/>
      <c r="D12" s="23"/>
      <c r="E12" s="23"/>
      <c r="F12" s="23"/>
      <c r="G12" s="23"/>
      <c r="H12" s="23"/>
      <c r="I12" s="23" t="s">
        <v>37</v>
      </c>
      <c r="J12" s="26">
        <v>2300227</v>
      </c>
      <c r="O12" s="1"/>
      <c r="P12" s="1"/>
      <c r="Q12" s="1"/>
      <c r="R12" s="1"/>
    </row>
    <row r="13" spans="1:18" ht="15.6" x14ac:dyDescent="0.3">
      <c r="A13" s="16"/>
      <c r="B13" s="23"/>
      <c r="C13" s="23"/>
      <c r="D13" s="23" t="s">
        <v>75</v>
      </c>
      <c r="E13" s="23"/>
      <c r="F13" s="23"/>
      <c r="G13" s="23"/>
      <c r="H13" s="24"/>
      <c r="I13" s="24" t="s">
        <v>36</v>
      </c>
      <c r="J13" s="26">
        <v>82401370000</v>
      </c>
      <c r="O13" s="1"/>
      <c r="P13" s="1"/>
      <c r="Q13" s="1"/>
      <c r="R13" s="1"/>
    </row>
    <row r="14" spans="1:18" ht="15.6" x14ac:dyDescent="0.3">
      <c r="A14" s="16"/>
      <c r="B14" s="23"/>
      <c r="C14" s="23"/>
      <c r="D14" s="23"/>
      <c r="E14" s="23"/>
      <c r="F14" s="23"/>
      <c r="G14" s="23"/>
      <c r="H14" s="24"/>
      <c r="I14" s="24" t="s">
        <v>35</v>
      </c>
      <c r="J14" s="26"/>
      <c r="O14" s="1"/>
      <c r="P14" s="1"/>
      <c r="Q14" s="1"/>
      <c r="R14" s="1"/>
    </row>
    <row r="15" spans="1:18" ht="15.6" x14ac:dyDescent="0.3">
      <c r="A15" s="16"/>
      <c r="B15" s="24" t="s">
        <v>34</v>
      </c>
      <c r="C15" s="23"/>
      <c r="D15" s="23"/>
      <c r="E15" s="23"/>
      <c r="F15" s="23"/>
      <c r="G15" s="23"/>
      <c r="H15" s="24"/>
      <c r="I15" s="24" t="s">
        <v>33</v>
      </c>
      <c r="J15" s="26"/>
      <c r="O15" s="1"/>
      <c r="P15" s="1"/>
      <c r="Q15" s="1"/>
      <c r="R15" s="1"/>
    </row>
    <row r="16" spans="1:18" ht="15.6" x14ac:dyDescent="0.3">
      <c r="A16" s="16"/>
      <c r="B16" s="24" t="s">
        <v>32</v>
      </c>
      <c r="C16" s="23"/>
      <c r="D16" s="23"/>
      <c r="E16" s="23"/>
      <c r="F16" s="23"/>
      <c r="G16" s="23"/>
      <c r="H16" s="25"/>
      <c r="I16" s="23"/>
      <c r="J16" s="23"/>
      <c r="O16" s="1"/>
      <c r="P16" s="1"/>
      <c r="Q16" s="1"/>
      <c r="R16" s="1"/>
    </row>
    <row r="17" spans="1:18" ht="15.6" x14ac:dyDescent="0.3">
      <c r="A17" s="16"/>
      <c r="B17" s="21" t="s">
        <v>31</v>
      </c>
      <c r="C17" s="21"/>
      <c r="D17" s="21"/>
      <c r="E17" s="21"/>
      <c r="F17" s="21"/>
      <c r="G17" s="21"/>
      <c r="H17" s="21"/>
      <c r="I17" s="21"/>
      <c r="J17" s="21"/>
      <c r="O17" s="1"/>
      <c r="P17" s="1"/>
      <c r="Q17" s="1"/>
      <c r="R17" s="1"/>
    </row>
    <row r="18" spans="1:18" ht="15.6" x14ac:dyDescent="0.3">
      <c r="A18" s="16"/>
      <c r="B18" s="21"/>
      <c r="C18" s="21"/>
      <c r="D18" s="21"/>
      <c r="E18" s="21"/>
      <c r="F18" s="21"/>
      <c r="G18" s="21"/>
      <c r="H18" s="21"/>
      <c r="I18" s="21"/>
      <c r="J18" s="21"/>
      <c r="O18" s="1"/>
      <c r="P18" s="1"/>
      <c r="Q18" s="1"/>
      <c r="R18" s="1"/>
    </row>
    <row r="19" spans="1:18" ht="15.6" x14ac:dyDescent="0.3">
      <c r="A19" s="16"/>
      <c r="B19" s="21"/>
      <c r="C19" s="21"/>
      <c r="D19" s="21"/>
      <c r="E19" s="21"/>
      <c r="F19" s="21"/>
      <c r="G19" s="21"/>
      <c r="H19" s="21"/>
      <c r="I19" s="21"/>
      <c r="J19" s="21"/>
      <c r="O19" s="1"/>
      <c r="P19" s="1"/>
      <c r="Q19" s="1"/>
      <c r="R19" s="1"/>
    </row>
    <row r="20" spans="1:18" ht="15.6" customHeight="1" x14ac:dyDescent="0.3">
      <c r="A20" s="16"/>
      <c r="B20" s="119" t="s">
        <v>30</v>
      </c>
      <c r="C20" s="105" t="s">
        <v>29</v>
      </c>
      <c r="D20" s="121"/>
      <c r="E20" s="121"/>
      <c r="F20" s="121"/>
      <c r="G20" s="121"/>
      <c r="H20" s="119" t="s">
        <v>28</v>
      </c>
      <c r="I20" s="101" t="s">
        <v>27</v>
      </c>
      <c r="J20" s="72" t="s">
        <v>26</v>
      </c>
      <c r="O20" s="1"/>
      <c r="P20" s="1"/>
      <c r="Q20" s="1"/>
      <c r="R20" s="1"/>
    </row>
    <row r="21" spans="1:18" ht="15.6" x14ac:dyDescent="0.3">
      <c r="A21" s="16"/>
      <c r="B21" s="120"/>
      <c r="C21" s="26" t="s">
        <v>25</v>
      </c>
      <c r="D21" s="26" t="s">
        <v>25</v>
      </c>
      <c r="E21" s="26" t="s">
        <v>25</v>
      </c>
      <c r="F21" s="26" t="s">
        <v>25</v>
      </c>
      <c r="G21" s="27"/>
      <c r="H21" s="120"/>
      <c r="I21" s="102"/>
      <c r="J21" s="103" t="s">
        <v>24</v>
      </c>
      <c r="K21" s="2"/>
      <c r="M21" s="2"/>
      <c r="O21" s="1"/>
      <c r="P21" s="1"/>
      <c r="Q21" s="1"/>
      <c r="R21" s="1"/>
    </row>
    <row r="22" spans="1:18" ht="71.400000000000006" customHeight="1" x14ac:dyDescent="0.3">
      <c r="A22" s="16"/>
      <c r="B22" s="120"/>
      <c r="C22" s="28" t="s">
        <v>23</v>
      </c>
      <c r="D22" s="28" t="s">
        <v>22</v>
      </c>
      <c r="E22" s="28" t="s">
        <v>21</v>
      </c>
      <c r="F22" s="28" t="s">
        <v>20</v>
      </c>
      <c r="G22" s="73" t="s">
        <v>19</v>
      </c>
      <c r="H22" s="120"/>
      <c r="I22" s="102"/>
      <c r="J22" s="104"/>
      <c r="K22" s="2"/>
      <c r="N22" s="8"/>
      <c r="O22" s="1"/>
      <c r="P22" s="1"/>
      <c r="Q22" s="1"/>
      <c r="R22" s="1"/>
    </row>
    <row r="23" spans="1:18" ht="15.6" x14ac:dyDescent="0.3">
      <c r="A23" s="16"/>
      <c r="B23" s="29">
        <v>1</v>
      </c>
      <c r="C23" s="30" t="s">
        <v>18</v>
      </c>
      <c r="D23" s="31" t="s">
        <v>17</v>
      </c>
      <c r="E23" s="30" t="s">
        <v>16</v>
      </c>
      <c r="F23" s="31" t="s">
        <v>15</v>
      </c>
      <c r="G23" s="31" t="s">
        <v>14</v>
      </c>
      <c r="H23" s="30">
        <v>7</v>
      </c>
      <c r="I23" s="31">
        <v>8</v>
      </c>
      <c r="J23" s="31">
        <v>9</v>
      </c>
    </row>
    <row r="24" spans="1:18" ht="18" customHeight="1" x14ac:dyDescent="0.3">
      <c r="A24" s="16"/>
      <c r="B24" s="26"/>
      <c r="C24" s="30" t="s">
        <v>11</v>
      </c>
      <c r="D24" s="31" t="s">
        <v>5</v>
      </c>
      <c r="E24" s="30" t="s">
        <v>47</v>
      </c>
      <c r="F24" s="31" t="s">
        <v>60</v>
      </c>
      <c r="G24" s="31"/>
      <c r="H24" s="33">
        <v>0</v>
      </c>
      <c r="I24" s="34"/>
      <c r="J24" s="34"/>
      <c r="L24" s="2"/>
      <c r="M24" s="2"/>
      <c r="N24" s="2"/>
      <c r="R24" s="2"/>
    </row>
    <row r="25" spans="1:18" ht="18" customHeight="1" x14ac:dyDescent="0.3">
      <c r="A25" s="16"/>
      <c r="B25" s="26"/>
      <c r="C25" s="30" t="s">
        <v>11</v>
      </c>
      <c r="D25" s="31" t="s">
        <v>5</v>
      </c>
      <c r="E25" s="30" t="s">
        <v>55</v>
      </c>
      <c r="F25" s="31" t="s">
        <v>60</v>
      </c>
      <c r="G25" s="31"/>
      <c r="H25" s="33">
        <v>546420</v>
      </c>
      <c r="I25" s="34">
        <v>546420</v>
      </c>
      <c r="J25" s="34">
        <v>546420</v>
      </c>
      <c r="L25" s="2"/>
      <c r="M25" s="2"/>
      <c r="N25" s="2"/>
      <c r="R25" s="2"/>
    </row>
    <row r="26" spans="1:18" ht="18" customHeight="1" x14ac:dyDescent="0.3">
      <c r="A26" s="16"/>
      <c r="B26" s="26"/>
      <c r="C26" s="30" t="s">
        <v>11</v>
      </c>
      <c r="D26" s="31" t="s">
        <v>5</v>
      </c>
      <c r="E26" s="30" t="s">
        <v>55</v>
      </c>
      <c r="F26" s="31" t="s">
        <v>7</v>
      </c>
      <c r="G26" s="31"/>
      <c r="H26" s="33">
        <v>2253580</v>
      </c>
      <c r="I26" s="34">
        <v>2253580</v>
      </c>
      <c r="J26" s="34">
        <v>2253580</v>
      </c>
      <c r="L26" s="2"/>
      <c r="M26" s="2"/>
      <c r="N26" s="2"/>
      <c r="R26" s="2"/>
    </row>
    <row r="27" spans="1:18" ht="18" customHeight="1" x14ac:dyDescent="0.3">
      <c r="A27" s="16"/>
      <c r="B27" s="26"/>
      <c r="C27" s="30"/>
      <c r="D27" s="31"/>
      <c r="E27" s="30"/>
      <c r="F27" s="31"/>
      <c r="G27" s="31"/>
      <c r="H27" s="35">
        <f>H24+H25+H26</f>
        <v>2800000</v>
      </c>
      <c r="I27" s="36">
        <f>I24+I25+I26</f>
        <v>2800000</v>
      </c>
      <c r="J27" s="36">
        <f>J24+J25+J26</f>
        <v>2800000</v>
      </c>
      <c r="L27" s="2"/>
      <c r="M27" s="2"/>
      <c r="N27" s="2"/>
      <c r="R27" s="2"/>
    </row>
    <row r="28" spans="1:18" ht="18" customHeight="1" x14ac:dyDescent="0.3">
      <c r="A28" s="16"/>
      <c r="B28" s="29" t="s">
        <v>58</v>
      </c>
      <c r="C28" s="30" t="s">
        <v>11</v>
      </c>
      <c r="D28" s="31" t="s">
        <v>5</v>
      </c>
      <c r="E28" s="30" t="s">
        <v>48</v>
      </c>
      <c r="F28" s="31" t="s">
        <v>13</v>
      </c>
      <c r="G28" s="31"/>
      <c r="H28" s="33">
        <v>11772533.689999999</v>
      </c>
      <c r="I28" s="34">
        <v>11772533.689999999</v>
      </c>
      <c r="J28" s="50">
        <v>11769703.76</v>
      </c>
      <c r="N28" s="2"/>
    </row>
    <row r="29" spans="1:18" ht="18" customHeight="1" x14ac:dyDescent="0.3">
      <c r="A29" s="16"/>
      <c r="B29" s="29"/>
      <c r="C29" s="30" t="s">
        <v>11</v>
      </c>
      <c r="D29" s="31" t="s">
        <v>5</v>
      </c>
      <c r="E29" s="30" t="s">
        <v>48</v>
      </c>
      <c r="F29" s="31" t="s">
        <v>12</v>
      </c>
      <c r="G29" s="31"/>
      <c r="H29" s="33">
        <v>543317.07999999996</v>
      </c>
      <c r="I29" s="34">
        <v>543317.07999999996</v>
      </c>
      <c r="J29" s="50">
        <v>514439.08</v>
      </c>
    </row>
    <row r="30" spans="1:18" ht="18" customHeight="1" x14ac:dyDescent="0.3">
      <c r="A30" s="16"/>
      <c r="B30" s="29"/>
      <c r="C30" s="30" t="s">
        <v>11</v>
      </c>
      <c r="D30" s="31" t="s">
        <v>5</v>
      </c>
      <c r="E30" s="30" t="s">
        <v>48</v>
      </c>
      <c r="F30" s="31" t="s">
        <v>49</v>
      </c>
      <c r="G30" s="31"/>
      <c r="H30" s="33">
        <v>3787149.23</v>
      </c>
      <c r="I30" s="34">
        <v>3787149.23</v>
      </c>
      <c r="J30" s="50">
        <v>3787149.23</v>
      </c>
      <c r="O30" s="7"/>
    </row>
    <row r="31" spans="1:18" ht="18" customHeight="1" x14ac:dyDescent="0.3">
      <c r="A31" s="16"/>
      <c r="B31" s="29"/>
      <c r="C31" s="30" t="s">
        <v>11</v>
      </c>
      <c r="D31" s="31" t="s">
        <v>5</v>
      </c>
      <c r="E31" s="30" t="s">
        <v>48</v>
      </c>
      <c r="F31" s="31" t="s">
        <v>60</v>
      </c>
      <c r="G31" s="31"/>
      <c r="H31" s="33">
        <v>516000</v>
      </c>
      <c r="I31" s="34">
        <v>516000</v>
      </c>
      <c r="J31" s="50">
        <v>430472.55</v>
      </c>
      <c r="O31" s="7"/>
    </row>
    <row r="32" spans="1:18" ht="18" customHeight="1" x14ac:dyDescent="0.3">
      <c r="A32" s="16"/>
      <c r="B32" s="29"/>
      <c r="C32" s="30" t="s">
        <v>11</v>
      </c>
      <c r="D32" s="31" t="s">
        <v>5</v>
      </c>
      <c r="E32" s="30" t="s">
        <v>48</v>
      </c>
      <c r="F32" s="31" t="s">
        <v>7</v>
      </c>
      <c r="G32" s="31"/>
      <c r="H32" s="33">
        <v>1878000</v>
      </c>
      <c r="I32" s="34">
        <v>1878000</v>
      </c>
      <c r="J32" s="50">
        <v>1803082.21</v>
      </c>
    </row>
    <row r="33" spans="1:21" ht="18" customHeight="1" x14ac:dyDescent="0.3">
      <c r="A33" s="16"/>
      <c r="B33" s="29"/>
      <c r="C33" s="30" t="s">
        <v>11</v>
      </c>
      <c r="D33" s="31" t="s">
        <v>5</v>
      </c>
      <c r="E33" s="30" t="s">
        <v>48</v>
      </c>
      <c r="F33" s="31" t="s">
        <v>6</v>
      </c>
      <c r="G33" s="31"/>
      <c r="H33" s="33">
        <v>176581.21</v>
      </c>
      <c r="I33" s="34">
        <v>176581.21</v>
      </c>
      <c r="J33" s="50">
        <v>176581.21</v>
      </c>
    </row>
    <row r="34" spans="1:21" ht="18" customHeight="1" x14ac:dyDescent="0.3">
      <c r="A34" s="16"/>
      <c r="B34" s="37"/>
      <c r="C34" s="30" t="s">
        <v>11</v>
      </c>
      <c r="D34" s="31" t="s">
        <v>5</v>
      </c>
      <c r="E34" s="30" t="s">
        <v>48</v>
      </c>
      <c r="F34" s="31" t="s">
        <v>4</v>
      </c>
      <c r="G34" s="31"/>
      <c r="H34" s="34">
        <v>2900</v>
      </c>
      <c r="I34" s="34">
        <v>2900</v>
      </c>
      <c r="J34" s="50">
        <v>0</v>
      </c>
    </row>
    <row r="35" spans="1:21" ht="18" customHeight="1" x14ac:dyDescent="0.3">
      <c r="A35" s="16"/>
      <c r="B35" s="37"/>
      <c r="C35" s="38" t="s">
        <v>11</v>
      </c>
      <c r="D35" s="39" t="s">
        <v>5</v>
      </c>
      <c r="E35" s="38" t="s">
        <v>48</v>
      </c>
      <c r="F35" s="39" t="s">
        <v>56</v>
      </c>
      <c r="G35" s="39"/>
      <c r="H35" s="40">
        <v>4518.79</v>
      </c>
      <c r="I35" s="41">
        <v>4518.79</v>
      </c>
      <c r="J35" s="50">
        <v>3207.25</v>
      </c>
    </row>
    <row r="36" spans="1:21" ht="18" customHeight="1" thickBot="1" x14ac:dyDescent="0.35">
      <c r="A36" s="16"/>
      <c r="B36" s="37" t="s">
        <v>59</v>
      </c>
      <c r="C36" s="82"/>
      <c r="D36" s="82"/>
      <c r="E36" s="82"/>
      <c r="F36" s="82"/>
      <c r="G36" s="82"/>
      <c r="H36" s="91">
        <f>H28+H29+H30+H31+H32+H33+H34+H35</f>
        <v>18681000</v>
      </c>
      <c r="I36" s="92">
        <f>I28+I29+I30+I31+I32+I33+I34+I35</f>
        <v>18681000</v>
      </c>
      <c r="J36" s="93">
        <f>J28+J29+J30+J31+J32+J33+J34+J35</f>
        <v>18484635.290000003</v>
      </c>
      <c r="N36" s="10"/>
    </row>
    <row r="37" spans="1:21" ht="22.2" customHeight="1" thickBot="1" x14ac:dyDescent="0.35">
      <c r="A37" s="16"/>
      <c r="B37" s="51" t="s">
        <v>3</v>
      </c>
      <c r="C37" s="52"/>
      <c r="D37" s="53"/>
      <c r="E37" s="52"/>
      <c r="F37" s="53"/>
      <c r="G37" s="53"/>
      <c r="H37" s="54">
        <f>H27+H36</f>
        <v>21481000</v>
      </c>
      <c r="I37" s="57">
        <f>I27+I36</f>
        <v>21481000</v>
      </c>
      <c r="J37" s="94">
        <f>J27+J36</f>
        <v>21284635.290000003</v>
      </c>
      <c r="N37" s="10"/>
    </row>
    <row r="38" spans="1:21" ht="18" customHeight="1" x14ac:dyDescent="0.3">
      <c r="A38" s="16"/>
      <c r="B38" s="45"/>
      <c r="C38" s="46" t="s">
        <v>11</v>
      </c>
      <c r="D38" s="47" t="s">
        <v>5</v>
      </c>
      <c r="E38" s="46" t="s">
        <v>50</v>
      </c>
      <c r="F38" s="47" t="s">
        <v>8</v>
      </c>
      <c r="G38" s="47"/>
      <c r="H38" s="48">
        <v>109843017.38</v>
      </c>
      <c r="I38" s="49">
        <v>109843017.38</v>
      </c>
      <c r="J38" s="49">
        <v>109843017.38</v>
      </c>
      <c r="M38" s="9"/>
      <c r="N38" s="12"/>
      <c r="O38" s="12"/>
      <c r="P38" s="12"/>
      <c r="Q38" s="12"/>
      <c r="R38" s="12"/>
      <c r="S38" s="11"/>
      <c r="T38" s="14"/>
      <c r="U38" s="14"/>
    </row>
    <row r="39" spans="1:21" ht="18" customHeight="1" x14ac:dyDescent="0.3">
      <c r="A39" s="16"/>
      <c r="B39" s="29"/>
      <c r="C39" s="30" t="s">
        <v>11</v>
      </c>
      <c r="D39" s="31" t="s">
        <v>5</v>
      </c>
      <c r="E39" s="46" t="s">
        <v>50</v>
      </c>
      <c r="F39" s="31" t="s">
        <v>10</v>
      </c>
      <c r="G39" s="31"/>
      <c r="H39" s="33">
        <v>4020982.62</v>
      </c>
      <c r="I39" s="50">
        <v>4020982.62</v>
      </c>
      <c r="J39" s="50">
        <v>4020982.6</v>
      </c>
      <c r="M39" s="9"/>
      <c r="N39" s="12"/>
      <c r="O39" s="12"/>
      <c r="P39" s="12"/>
      <c r="Q39" s="12"/>
      <c r="R39" s="12"/>
      <c r="S39" s="11"/>
      <c r="T39" s="14"/>
      <c r="U39" s="14"/>
    </row>
    <row r="40" spans="1:21" ht="18" customHeight="1" x14ac:dyDescent="0.3">
      <c r="A40" s="16"/>
      <c r="B40" s="29"/>
      <c r="C40" s="30" t="s">
        <v>11</v>
      </c>
      <c r="D40" s="31" t="s">
        <v>5</v>
      </c>
      <c r="E40" s="46" t="s">
        <v>50</v>
      </c>
      <c r="F40" s="31" t="s">
        <v>51</v>
      </c>
      <c r="G40" s="31"/>
      <c r="H40" s="33">
        <v>34010300</v>
      </c>
      <c r="I40" s="50">
        <v>34010300</v>
      </c>
      <c r="J40" s="50">
        <v>34010300</v>
      </c>
      <c r="M40" s="9"/>
      <c r="N40" s="12"/>
      <c r="O40" s="12"/>
      <c r="P40" s="12"/>
      <c r="Q40" s="12"/>
      <c r="R40" s="12"/>
      <c r="T40" s="11"/>
      <c r="U40" s="11"/>
    </row>
    <row r="41" spans="1:21" ht="18" customHeight="1" x14ac:dyDescent="0.3">
      <c r="A41" s="16"/>
      <c r="B41" s="29"/>
      <c r="C41" s="30" t="s">
        <v>11</v>
      </c>
      <c r="D41" s="31" t="s">
        <v>5</v>
      </c>
      <c r="E41" s="46" t="s">
        <v>50</v>
      </c>
      <c r="F41" s="31" t="s">
        <v>60</v>
      </c>
      <c r="G41" s="31"/>
      <c r="H41" s="33">
        <v>2235500</v>
      </c>
      <c r="I41" s="50">
        <v>2235500</v>
      </c>
      <c r="J41" s="50">
        <v>2212131.8199999998</v>
      </c>
      <c r="M41" s="9"/>
      <c r="N41" s="12"/>
      <c r="O41" s="12"/>
      <c r="P41" s="12"/>
      <c r="Q41" s="12"/>
      <c r="R41" s="12"/>
      <c r="T41" s="11"/>
      <c r="U41" s="11"/>
    </row>
    <row r="42" spans="1:21" ht="18" customHeight="1" x14ac:dyDescent="0.3">
      <c r="A42" s="16"/>
      <c r="B42" s="29"/>
      <c r="C42" s="30" t="s">
        <v>11</v>
      </c>
      <c r="D42" s="31" t="s">
        <v>5</v>
      </c>
      <c r="E42" s="46" t="s">
        <v>50</v>
      </c>
      <c r="F42" s="31" t="s">
        <v>62</v>
      </c>
      <c r="G42" s="31"/>
      <c r="H42" s="33">
        <v>0</v>
      </c>
      <c r="I42" s="50">
        <v>0</v>
      </c>
      <c r="J42" s="50"/>
      <c r="M42" s="9"/>
      <c r="N42" s="12"/>
      <c r="O42" s="12"/>
      <c r="P42" s="12"/>
      <c r="Q42" s="12"/>
      <c r="R42" s="12"/>
      <c r="T42" s="11"/>
      <c r="U42" s="11"/>
    </row>
    <row r="43" spans="1:21" ht="18" customHeight="1" x14ac:dyDescent="0.3">
      <c r="A43" s="16"/>
      <c r="B43" s="29"/>
      <c r="C43" s="30" t="s">
        <v>11</v>
      </c>
      <c r="D43" s="31" t="s">
        <v>5</v>
      </c>
      <c r="E43" s="46" t="s">
        <v>50</v>
      </c>
      <c r="F43" s="31" t="s">
        <v>7</v>
      </c>
      <c r="G43" s="31"/>
      <c r="H43" s="33">
        <v>41419400</v>
      </c>
      <c r="I43" s="50">
        <v>41419400</v>
      </c>
      <c r="J43" s="50">
        <v>41415288.340000004</v>
      </c>
      <c r="M43" s="9"/>
      <c r="N43" s="12"/>
      <c r="O43" s="12"/>
      <c r="P43" s="10"/>
      <c r="Q43" s="10"/>
      <c r="R43" s="10"/>
      <c r="T43" s="11"/>
      <c r="U43" s="11"/>
    </row>
    <row r="44" spans="1:21" ht="18" customHeight="1" x14ac:dyDescent="0.3">
      <c r="A44" s="16"/>
      <c r="B44" s="29"/>
      <c r="C44" s="30" t="s">
        <v>11</v>
      </c>
      <c r="D44" s="31" t="s">
        <v>5</v>
      </c>
      <c r="E44" s="46" t="s">
        <v>50</v>
      </c>
      <c r="F44" s="31" t="s">
        <v>6</v>
      </c>
      <c r="G44" s="31"/>
      <c r="H44" s="33">
        <v>2373100</v>
      </c>
      <c r="I44" s="50">
        <v>2373100</v>
      </c>
      <c r="J44" s="50">
        <v>2373100</v>
      </c>
      <c r="M44" s="9"/>
      <c r="N44" s="12"/>
      <c r="O44" s="12"/>
      <c r="P44" s="12"/>
      <c r="Q44" s="12"/>
      <c r="R44" s="12"/>
      <c r="S44" s="13"/>
      <c r="T44" s="14"/>
      <c r="U44" s="14"/>
    </row>
    <row r="45" spans="1:21" ht="18" customHeight="1" x14ac:dyDescent="0.3">
      <c r="A45" s="16"/>
      <c r="B45" s="29"/>
      <c r="C45" s="30" t="s">
        <v>11</v>
      </c>
      <c r="D45" s="31" t="s">
        <v>5</v>
      </c>
      <c r="E45" s="46" t="s">
        <v>50</v>
      </c>
      <c r="F45" s="31" t="s">
        <v>4</v>
      </c>
      <c r="G45" s="31"/>
      <c r="H45" s="33">
        <v>70000</v>
      </c>
      <c r="I45" s="50">
        <v>70000</v>
      </c>
      <c r="J45" s="50">
        <v>14300</v>
      </c>
      <c r="M45" s="9"/>
      <c r="N45" s="12"/>
      <c r="O45" s="12"/>
      <c r="P45" s="12"/>
      <c r="Q45" s="12"/>
      <c r="R45" s="12"/>
      <c r="S45" s="13"/>
      <c r="T45" s="14"/>
      <c r="U45" s="14"/>
    </row>
    <row r="46" spans="1:21" ht="18" customHeight="1" x14ac:dyDescent="0.3">
      <c r="A46" s="16"/>
      <c r="B46" s="29"/>
      <c r="C46" s="30" t="s">
        <v>11</v>
      </c>
      <c r="D46" s="31" t="s">
        <v>5</v>
      </c>
      <c r="E46" s="46" t="s">
        <v>50</v>
      </c>
      <c r="F46" s="31" t="s">
        <v>56</v>
      </c>
      <c r="G46" s="31"/>
      <c r="H46" s="33">
        <v>238000</v>
      </c>
      <c r="I46" s="50">
        <v>238000</v>
      </c>
      <c r="J46" s="50">
        <v>68773.39</v>
      </c>
      <c r="M46" s="9"/>
      <c r="N46" s="12"/>
      <c r="O46" s="12"/>
      <c r="P46" s="12"/>
      <c r="Q46" s="12"/>
      <c r="R46" s="12"/>
      <c r="S46" s="13"/>
      <c r="T46" s="14"/>
      <c r="U46" s="14"/>
    </row>
    <row r="47" spans="1:21" ht="18" customHeight="1" x14ac:dyDescent="0.3">
      <c r="A47" s="16"/>
      <c r="B47" s="29"/>
      <c r="C47" s="30" t="s">
        <v>11</v>
      </c>
      <c r="D47" s="31" t="s">
        <v>5</v>
      </c>
      <c r="E47" s="46" t="s">
        <v>52</v>
      </c>
      <c r="F47" s="31" t="s">
        <v>7</v>
      </c>
      <c r="G47" s="31"/>
      <c r="H47" s="33">
        <v>5953000</v>
      </c>
      <c r="I47" s="50">
        <v>5953000</v>
      </c>
      <c r="J47" s="50">
        <v>5953000</v>
      </c>
      <c r="M47" s="9"/>
      <c r="N47" s="12"/>
      <c r="O47" s="12"/>
      <c r="P47" s="12"/>
      <c r="Q47" s="12"/>
      <c r="R47" s="12"/>
      <c r="S47" s="14"/>
      <c r="T47" s="14"/>
      <c r="U47" s="14"/>
    </row>
    <row r="48" spans="1:21" ht="18" customHeight="1" thickBot="1" x14ac:dyDescent="0.35">
      <c r="A48" s="16"/>
      <c r="B48" s="56"/>
      <c r="C48" s="38" t="s">
        <v>11</v>
      </c>
      <c r="D48" s="39" t="s">
        <v>5</v>
      </c>
      <c r="E48" s="38" t="s">
        <v>73</v>
      </c>
      <c r="F48" s="39" t="s">
        <v>74</v>
      </c>
      <c r="G48" s="39"/>
      <c r="H48" s="40">
        <v>5500000</v>
      </c>
      <c r="I48" s="76">
        <v>5500000</v>
      </c>
      <c r="J48" s="76">
        <v>5500000</v>
      </c>
      <c r="M48" s="9"/>
      <c r="N48" s="12"/>
      <c r="O48" s="12"/>
      <c r="P48" s="12"/>
      <c r="Q48" s="12"/>
      <c r="R48" s="12"/>
      <c r="S48" s="14"/>
      <c r="T48" s="14"/>
      <c r="U48" s="14"/>
    </row>
    <row r="49" spans="1:18" ht="18.600000000000001" customHeight="1" thickBot="1" x14ac:dyDescent="0.35">
      <c r="A49" s="16"/>
      <c r="B49" s="51" t="s">
        <v>3</v>
      </c>
      <c r="C49" s="52"/>
      <c r="D49" s="53"/>
      <c r="E49" s="52"/>
      <c r="F49" s="53"/>
      <c r="G49" s="53"/>
      <c r="H49" s="54">
        <f>H38+H39+H40+H41+H42+H43+H44+H45+H46+H47+H48</f>
        <v>205663300</v>
      </c>
      <c r="I49" s="55">
        <f>I38+I39+I40+I41+I42+I43+I44+I45+I46+I47+I48</f>
        <v>205663300</v>
      </c>
      <c r="J49" s="55">
        <f>J38+J39+J40+J41+J42+J43+J44+J45+J46+J47+J48</f>
        <v>205410893.52999997</v>
      </c>
      <c r="N49" s="10"/>
    </row>
    <row r="50" spans="1:18" ht="18" customHeight="1" x14ac:dyDescent="0.3">
      <c r="A50" s="16"/>
      <c r="B50" s="45"/>
      <c r="C50" s="46" t="s">
        <v>9</v>
      </c>
      <c r="D50" s="47" t="s">
        <v>5</v>
      </c>
      <c r="E50" s="46" t="s">
        <v>50</v>
      </c>
      <c r="F50" s="47" t="s">
        <v>8</v>
      </c>
      <c r="G50" s="47"/>
      <c r="H50" s="48">
        <v>116342900</v>
      </c>
      <c r="I50" s="49">
        <v>116342900</v>
      </c>
      <c r="J50" s="75">
        <v>116342900</v>
      </c>
      <c r="N50" s="10"/>
      <c r="O50" s="10"/>
    </row>
    <row r="51" spans="1:18" ht="18" customHeight="1" x14ac:dyDescent="0.3">
      <c r="A51" s="16"/>
      <c r="B51" s="45"/>
      <c r="C51" s="46" t="s">
        <v>9</v>
      </c>
      <c r="D51" s="47" t="s">
        <v>5</v>
      </c>
      <c r="E51" s="46" t="s">
        <v>50</v>
      </c>
      <c r="F51" s="47" t="s">
        <v>10</v>
      </c>
      <c r="G51" s="47"/>
      <c r="H51" s="48">
        <v>150000</v>
      </c>
      <c r="I51" s="49">
        <v>150000</v>
      </c>
      <c r="J51" s="50">
        <v>125003.51</v>
      </c>
      <c r="O51" s="10"/>
    </row>
    <row r="52" spans="1:18" ht="18" customHeight="1" x14ac:dyDescent="0.3">
      <c r="A52" s="16"/>
      <c r="B52" s="29"/>
      <c r="C52" s="30" t="s">
        <v>9</v>
      </c>
      <c r="D52" s="31" t="s">
        <v>5</v>
      </c>
      <c r="E52" s="46" t="s">
        <v>50</v>
      </c>
      <c r="F52" s="31" t="s">
        <v>51</v>
      </c>
      <c r="G52" s="31"/>
      <c r="H52" s="33">
        <v>35784900</v>
      </c>
      <c r="I52" s="50">
        <v>35784900</v>
      </c>
      <c r="J52" s="50">
        <v>35784900</v>
      </c>
      <c r="N52" s="10"/>
      <c r="O52" s="10"/>
      <c r="Q52" s="10"/>
      <c r="R52" s="10"/>
    </row>
    <row r="53" spans="1:18" ht="18" customHeight="1" x14ac:dyDescent="0.3">
      <c r="A53" s="16"/>
      <c r="B53" s="29"/>
      <c r="C53" s="30" t="s">
        <v>9</v>
      </c>
      <c r="D53" s="31" t="s">
        <v>5</v>
      </c>
      <c r="E53" s="46" t="s">
        <v>50</v>
      </c>
      <c r="F53" s="31" t="s">
        <v>60</v>
      </c>
      <c r="G53" s="31"/>
      <c r="H53" s="33">
        <v>2920500</v>
      </c>
      <c r="I53" s="50">
        <v>2920500</v>
      </c>
      <c r="J53" s="50">
        <v>2920500</v>
      </c>
      <c r="N53" s="10"/>
      <c r="O53" s="10"/>
      <c r="Q53" s="10"/>
      <c r="R53" s="10"/>
    </row>
    <row r="54" spans="1:18" ht="18" customHeight="1" x14ac:dyDescent="0.3">
      <c r="A54" s="16"/>
      <c r="B54" s="29"/>
      <c r="C54" s="30" t="s">
        <v>9</v>
      </c>
      <c r="D54" s="31" t="s">
        <v>5</v>
      </c>
      <c r="E54" s="46" t="s">
        <v>50</v>
      </c>
      <c r="F54" s="31" t="s">
        <v>62</v>
      </c>
      <c r="G54" s="31"/>
      <c r="H54" s="33">
        <v>950000</v>
      </c>
      <c r="I54" s="50">
        <v>950000</v>
      </c>
      <c r="J54" s="50">
        <v>949527.16</v>
      </c>
      <c r="N54" s="10"/>
      <c r="O54" s="10"/>
      <c r="Q54" s="10"/>
      <c r="R54" s="10"/>
    </row>
    <row r="55" spans="1:18" ht="18" customHeight="1" x14ac:dyDescent="0.3">
      <c r="A55" s="16"/>
      <c r="B55" s="29"/>
      <c r="C55" s="30" t="s">
        <v>9</v>
      </c>
      <c r="D55" s="31" t="s">
        <v>5</v>
      </c>
      <c r="E55" s="46" t="s">
        <v>50</v>
      </c>
      <c r="F55" s="31" t="s">
        <v>7</v>
      </c>
      <c r="G55" s="31"/>
      <c r="H55" s="33">
        <v>14047500</v>
      </c>
      <c r="I55" s="50">
        <v>14047500</v>
      </c>
      <c r="J55" s="50">
        <v>13796500</v>
      </c>
      <c r="O55" s="10"/>
      <c r="P55" s="1"/>
      <c r="Q55" s="1"/>
      <c r="R55" s="1"/>
    </row>
    <row r="56" spans="1:18" ht="18" customHeight="1" x14ac:dyDescent="0.3">
      <c r="A56" s="16"/>
      <c r="B56" s="29"/>
      <c r="C56" s="30" t="s">
        <v>9</v>
      </c>
      <c r="D56" s="31" t="s">
        <v>5</v>
      </c>
      <c r="E56" s="46" t="s">
        <v>50</v>
      </c>
      <c r="F56" s="31" t="s">
        <v>61</v>
      </c>
      <c r="G56" s="31"/>
      <c r="H56" s="33">
        <v>4000000</v>
      </c>
      <c r="I56" s="50">
        <v>4000000</v>
      </c>
      <c r="J56" s="50">
        <v>4000000</v>
      </c>
      <c r="O56" s="10"/>
      <c r="P56" s="1"/>
      <c r="Q56" s="1"/>
      <c r="R56" s="1"/>
    </row>
    <row r="57" spans="1:18" ht="15.6" x14ac:dyDescent="0.3">
      <c r="A57" s="16"/>
      <c r="B57" s="29"/>
      <c r="C57" s="30" t="s">
        <v>9</v>
      </c>
      <c r="D57" s="31" t="s">
        <v>5</v>
      </c>
      <c r="E57" s="46" t="s">
        <v>50</v>
      </c>
      <c r="F57" s="31" t="s">
        <v>6</v>
      </c>
      <c r="G57" s="31"/>
      <c r="H57" s="33">
        <v>3344000</v>
      </c>
      <c r="I57" s="50">
        <v>3344000</v>
      </c>
      <c r="J57" s="50">
        <v>3344000</v>
      </c>
      <c r="M57" s="2"/>
      <c r="O57" s="10"/>
      <c r="P57" s="1"/>
      <c r="Q57" s="1"/>
      <c r="R57" s="1"/>
    </row>
    <row r="58" spans="1:18" ht="15.6" x14ac:dyDescent="0.3">
      <c r="A58" s="16"/>
      <c r="B58" s="37"/>
      <c r="C58" s="30" t="s">
        <v>9</v>
      </c>
      <c r="D58" s="31" t="s">
        <v>5</v>
      </c>
      <c r="E58" s="46" t="s">
        <v>50</v>
      </c>
      <c r="F58" s="31" t="s">
        <v>4</v>
      </c>
      <c r="G58" s="31"/>
      <c r="H58" s="33">
        <v>28000</v>
      </c>
      <c r="I58" s="50">
        <v>28000</v>
      </c>
      <c r="J58" s="50"/>
      <c r="M58" s="2"/>
      <c r="O58" s="10"/>
      <c r="P58" s="1"/>
      <c r="Q58" s="1"/>
      <c r="R58" s="1"/>
    </row>
    <row r="59" spans="1:18" ht="15.6" x14ac:dyDescent="0.3">
      <c r="A59" s="16"/>
      <c r="B59" s="37"/>
      <c r="C59" s="30" t="s">
        <v>9</v>
      </c>
      <c r="D59" s="31" t="s">
        <v>5</v>
      </c>
      <c r="E59" s="46" t="s">
        <v>50</v>
      </c>
      <c r="F59" s="31" t="s">
        <v>56</v>
      </c>
      <c r="G59" s="31"/>
      <c r="H59" s="33">
        <v>120000</v>
      </c>
      <c r="I59" s="50">
        <v>120000</v>
      </c>
      <c r="J59" s="50"/>
      <c r="M59" s="2"/>
      <c r="O59" s="10"/>
      <c r="P59" s="1"/>
      <c r="Q59" s="1"/>
      <c r="R59" s="1"/>
    </row>
    <row r="60" spans="1:18" ht="15.6" x14ac:dyDescent="0.3">
      <c r="A60" s="16"/>
      <c r="B60" s="37"/>
      <c r="C60" s="31" t="s">
        <v>9</v>
      </c>
      <c r="D60" s="31" t="s">
        <v>5</v>
      </c>
      <c r="E60" s="31" t="s">
        <v>57</v>
      </c>
      <c r="F60" s="31" t="s">
        <v>62</v>
      </c>
      <c r="G60" s="31"/>
      <c r="H60" s="34">
        <v>4200000</v>
      </c>
      <c r="I60" s="50">
        <v>4200000</v>
      </c>
      <c r="J60" s="50">
        <v>4200000</v>
      </c>
      <c r="M60" s="2"/>
      <c r="O60" s="10"/>
      <c r="P60" s="1"/>
      <c r="Q60" s="1"/>
      <c r="R60" s="1"/>
    </row>
    <row r="61" spans="1:18" ht="16.2" thickBot="1" x14ac:dyDescent="0.35">
      <c r="A61" s="16"/>
      <c r="B61" s="56"/>
      <c r="C61" s="38" t="s">
        <v>9</v>
      </c>
      <c r="D61" s="39" t="s">
        <v>5</v>
      </c>
      <c r="E61" s="38" t="s">
        <v>57</v>
      </c>
      <c r="F61" s="39" t="s">
        <v>61</v>
      </c>
      <c r="G61" s="39"/>
      <c r="H61" s="40">
        <v>15000000</v>
      </c>
      <c r="I61" s="41">
        <v>3541624</v>
      </c>
      <c r="J61" s="78">
        <v>3541624</v>
      </c>
      <c r="M61" s="2"/>
      <c r="O61" s="10"/>
      <c r="P61" s="1"/>
      <c r="Q61" s="1"/>
      <c r="R61" s="1"/>
    </row>
    <row r="62" spans="1:18" ht="19.2" customHeight="1" thickBot="1" x14ac:dyDescent="0.35">
      <c r="A62" s="16"/>
      <c r="B62" s="51" t="s">
        <v>3</v>
      </c>
      <c r="C62" s="52"/>
      <c r="D62" s="53"/>
      <c r="E62" s="52"/>
      <c r="F62" s="53"/>
      <c r="G62" s="53"/>
      <c r="H62" s="54">
        <f>H50+H51+H52+H53+H54+H55+H56+H57+H58+H59+H60+H61</f>
        <v>196887800</v>
      </c>
      <c r="I62" s="57">
        <f>I50+I51+I52+I53+I54+I55+I56+I57+I58+I59+I60+I61</f>
        <v>185429424</v>
      </c>
      <c r="J62" s="55">
        <f>J50+J51+J52+J53+J54+J55+J56+J57+J58+J59+J60+J61</f>
        <v>185004954.66999999</v>
      </c>
      <c r="N62" s="10"/>
      <c r="P62" s="1"/>
      <c r="Q62" s="1"/>
      <c r="R62" s="1"/>
    </row>
    <row r="63" spans="1:18" ht="18" customHeight="1" x14ac:dyDescent="0.3">
      <c r="A63" s="16"/>
      <c r="B63" s="45"/>
      <c r="C63" s="46" t="s">
        <v>46</v>
      </c>
      <c r="D63" s="47" t="s">
        <v>5</v>
      </c>
      <c r="E63" s="46" t="s">
        <v>50</v>
      </c>
      <c r="F63" s="47" t="s">
        <v>8</v>
      </c>
      <c r="G63" s="47"/>
      <c r="H63" s="48">
        <v>5749622.2000000002</v>
      </c>
      <c r="I63" s="58">
        <v>5749622.2000000002</v>
      </c>
      <c r="J63" s="49">
        <v>5749622.2000000002</v>
      </c>
      <c r="P63" s="1"/>
      <c r="Q63" s="1"/>
      <c r="R63" s="1"/>
    </row>
    <row r="64" spans="1:18" ht="18" customHeight="1" x14ac:dyDescent="0.3">
      <c r="A64" s="16"/>
      <c r="B64" s="45"/>
      <c r="C64" s="46" t="s">
        <v>46</v>
      </c>
      <c r="D64" s="47" t="s">
        <v>5</v>
      </c>
      <c r="E64" s="46" t="s">
        <v>50</v>
      </c>
      <c r="F64" s="47" t="s">
        <v>10</v>
      </c>
      <c r="G64" s="47"/>
      <c r="H64" s="48">
        <v>6377.8</v>
      </c>
      <c r="I64" s="58">
        <v>6377.8</v>
      </c>
      <c r="J64" s="49">
        <v>6377.8</v>
      </c>
      <c r="P64" s="1"/>
      <c r="Q64" s="1"/>
      <c r="R64" s="1"/>
    </row>
    <row r="65" spans="1:18" ht="18" customHeight="1" x14ac:dyDescent="0.3">
      <c r="A65" s="16"/>
      <c r="B65" s="29"/>
      <c r="C65" s="46" t="s">
        <v>46</v>
      </c>
      <c r="D65" s="31" t="s">
        <v>5</v>
      </c>
      <c r="E65" s="46" t="s">
        <v>50</v>
      </c>
      <c r="F65" s="31" t="s">
        <v>51</v>
      </c>
      <c r="G65" s="31"/>
      <c r="H65" s="33">
        <v>1723000</v>
      </c>
      <c r="I65" s="34">
        <v>1723000</v>
      </c>
      <c r="J65" s="50">
        <v>1723000</v>
      </c>
      <c r="P65" s="1"/>
      <c r="Q65" s="1"/>
      <c r="R65" s="1"/>
    </row>
    <row r="66" spans="1:18" ht="18" customHeight="1" x14ac:dyDescent="0.3">
      <c r="A66" s="16"/>
      <c r="B66" s="45"/>
      <c r="C66" s="46" t="s">
        <v>46</v>
      </c>
      <c r="D66" s="31" t="s">
        <v>5</v>
      </c>
      <c r="E66" s="46" t="s">
        <v>50</v>
      </c>
      <c r="F66" s="31" t="s">
        <v>60</v>
      </c>
      <c r="G66" s="47"/>
      <c r="H66" s="48">
        <v>171955</v>
      </c>
      <c r="I66" s="58">
        <v>171955</v>
      </c>
      <c r="J66" s="50">
        <v>171955</v>
      </c>
      <c r="P66" s="1"/>
      <c r="Q66" s="1"/>
      <c r="R66" s="1"/>
    </row>
    <row r="67" spans="1:18" ht="18" customHeight="1" x14ac:dyDescent="0.3">
      <c r="A67" s="16"/>
      <c r="B67" s="45"/>
      <c r="C67" s="46" t="s">
        <v>46</v>
      </c>
      <c r="D67" s="47" t="s">
        <v>5</v>
      </c>
      <c r="E67" s="46" t="s">
        <v>50</v>
      </c>
      <c r="F67" s="47" t="s">
        <v>7</v>
      </c>
      <c r="G67" s="47"/>
      <c r="H67" s="48">
        <v>552000</v>
      </c>
      <c r="I67" s="58">
        <v>552000</v>
      </c>
      <c r="J67" s="50">
        <v>552000</v>
      </c>
      <c r="P67" s="1"/>
      <c r="Q67" s="1"/>
      <c r="R67" s="1"/>
    </row>
    <row r="68" spans="1:18" ht="18" customHeight="1" x14ac:dyDescent="0.3">
      <c r="A68" s="16"/>
      <c r="B68" s="45"/>
      <c r="C68" s="46" t="s">
        <v>46</v>
      </c>
      <c r="D68" s="47" t="s">
        <v>5</v>
      </c>
      <c r="E68" s="46" t="s">
        <v>50</v>
      </c>
      <c r="F68" s="47" t="s">
        <v>6</v>
      </c>
      <c r="G68" s="47"/>
      <c r="H68" s="48">
        <v>0</v>
      </c>
      <c r="I68" s="58">
        <v>0</v>
      </c>
      <c r="J68" s="50">
        <v>0</v>
      </c>
      <c r="P68" s="1"/>
      <c r="Q68" s="1"/>
      <c r="R68" s="1"/>
    </row>
    <row r="69" spans="1:18" ht="18" customHeight="1" x14ac:dyDescent="0.3">
      <c r="A69" s="16"/>
      <c r="B69" s="45"/>
      <c r="C69" s="46" t="s">
        <v>46</v>
      </c>
      <c r="D69" s="47" t="s">
        <v>5</v>
      </c>
      <c r="E69" s="46" t="s">
        <v>50</v>
      </c>
      <c r="F69" s="47" t="s">
        <v>4</v>
      </c>
      <c r="G69" s="47"/>
      <c r="H69" s="48">
        <v>8245</v>
      </c>
      <c r="I69" s="58">
        <v>8245</v>
      </c>
      <c r="J69" s="50">
        <v>8245</v>
      </c>
      <c r="P69" s="1"/>
      <c r="Q69" s="1"/>
      <c r="R69" s="1"/>
    </row>
    <row r="70" spans="1:18" ht="18" customHeight="1" x14ac:dyDescent="0.3">
      <c r="A70" s="16"/>
      <c r="B70" s="37"/>
      <c r="C70" s="31" t="s">
        <v>46</v>
      </c>
      <c r="D70" s="31" t="s">
        <v>5</v>
      </c>
      <c r="E70" s="31" t="s">
        <v>50</v>
      </c>
      <c r="F70" s="31" t="s">
        <v>56</v>
      </c>
      <c r="G70" s="39"/>
      <c r="H70" s="40">
        <v>5500</v>
      </c>
      <c r="I70" s="41">
        <v>5500</v>
      </c>
      <c r="J70" s="76">
        <v>3037.77</v>
      </c>
      <c r="P70" s="1"/>
      <c r="Q70" s="1"/>
      <c r="R70" s="1"/>
    </row>
    <row r="71" spans="1:18" ht="18" customHeight="1" x14ac:dyDescent="0.3">
      <c r="A71" s="16"/>
      <c r="B71" s="29"/>
      <c r="C71" s="31" t="s">
        <v>46</v>
      </c>
      <c r="D71" s="31" t="s">
        <v>5</v>
      </c>
      <c r="E71" s="31" t="s">
        <v>65</v>
      </c>
      <c r="F71" s="31" t="s">
        <v>7</v>
      </c>
      <c r="G71" s="31"/>
      <c r="H71" s="34">
        <v>50000000</v>
      </c>
      <c r="I71" s="34">
        <v>50000000</v>
      </c>
      <c r="J71" s="50">
        <v>50000000</v>
      </c>
      <c r="P71" s="1"/>
      <c r="Q71" s="1"/>
      <c r="R71" s="1"/>
    </row>
    <row r="72" spans="1:18" ht="22.2" customHeight="1" thickBot="1" x14ac:dyDescent="0.35">
      <c r="A72" s="16"/>
      <c r="B72" s="42" t="s">
        <v>3</v>
      </c>
      <c r="C72" s="43"/>
      <c r="D72" s="44"/>
      <c r="E72" s="43"/>
      <c r="F72" s="44"/>
      <c r="G72" s="44"/>
      <c r="H72" s="79">
        <f>H63+H64+H65+H66+H67+H68+H69+H70+H71</f>
        <v>58216700</v>
      </c>
      <c r="I72" s="83">
        <f>I63+I64+I65+I66+I67+I68+I69+I70+I71</f>
        <v>58216700</v>
      </c>
      <c r="J72" s="95">
        <f>J63+J64+J65+J66+J67+J68+J69+J70+J71</f>
        <v>58214237.769999996</v>
      </c>
      <c r="M72" s="1"/>
      <c r="N72" s="1"/>
      <c r="O72" s="1"/>
      <c r="P72" s="1"/>
      <c r="Q72" s="1"/>
      <c r="R72" s="1"/>
    </row>
    <row r="73" spans="1:18" ht="15.6" x14ac:dyDescent="0.3">
      <c r="A73" s="16"/>
      <c r="B73" s="81"/>
      <c r="C73" s="47" t="s">
        <v>11</v>
      </c>
      <c r="D73" s="47" t="s">
        <v>5</v>
      </c>
      <c r="E73" s="47" t="s">
        <v>63</v>
      </c>
      <c r="F73" s="47" t="s">
        <v>8</v>
      </c>
      <c r="G73" s="47"/>
      <c r="H73" s="89">
        <v>21688000</v>
      </c>
      <c r="I73" s="89">
        <v>21688000</v>
      </c>
      <c r="J73" s="90">
        <v>21688000</v>
      </c>
      <c r="M73" s="1"/>
      <c r="N73" s="1"/>
      <c r="O73" s="1"/>
      <c r="P73" s="1"/>
      <c r="Q73" s="1"/>
      <c r="R73" s="1"/>
    </row>
    <row r="74" spans="1:18" ht="15.6" x14ac:dyDescent="0.3">
      <c r="A74" s="16"/>
      <c r="B74" s="26"/>
      <c r="C74" s="31" t="s">
        <v>11</v>
      </c>
      <c r="D74" s="31" t="s">
        <v>5</v>
      </c>
      <c r="E74" s="31" t="s">
        <v>63</v>
      </c>
      <c r="F74" s="31" t="s">
        <v>10</v>
      </c>
      <c r="G74" s="31"/>
      <c r="H74" s="32">
        <v>80000</v>
      </c>
      <c r="I74" s="32">
        <v>80000</v>
      </c>
      <c r="J74" s="84">
        <v>80000</v>
      </c>
      <c r="M74" s="1"/>
      <c r="N74" s="1"/>
      <c r="O74" s="1"/>
      <c r="P74" s="1"/>
      <c r="Q74" s="1"/>
      <c r="R74" s="1"/>
    </row>
    <row r="75" spans="1:18" ht="15.6" x14ac:dyDescent="0.3">
      <c r="A75" s="16"/>
      <c r="B75" s="26"/>
      <c r="C75" s="31" t="s">
        <v>11</v>
      </c>
      <c r="D75" s="31" t="s">
        <v>5</v>
      </c>
      <c r="E75" s="31" t="s">
        <v>63</v>
      </c>
      <c r="F75" s="31" t="s">
        <v>51</v>
      </c>
      <c r="G75" s="31"/>
      <c r="H75" s="32">
        <v>6473000</v>
      </c>
      <c r="I75" s="32">
        <v>6473000</v>
      </c>
      <c r="J75" s="84">
        <v>6473000</v>
      </c>
      <c r="M75" s="1"/>
      <c r="N75" s="1"/>
      <c r="O75" s="1"/>
      <c r="P75" s="1"/>
      <c r="Q75" s="1"/>
      <c r="R75" s="1"/>
    </row>
    <row r="76" spans="1:18" ht="15.6" x14ac:dyDescent="0.3">
      <c r="A76" s="16"/>
      <c r="B76" s="26"/>
      <c r="C76" s="31" t="s">
        <v>11</v>
      </c>
      <c r="D76" s="31" t="s">
        <v>5</v>
      </c>
      <c r="E76" s="31" t="s">
        <v>63</v>
      </c>
      <c r="F76" s="31" t="s">
        <v>60</v>
      </c>
      <c r="G76" s="31"/>
      <c r="H76" s="32">
        <v>2479000</v>
      </c>
      <c r="I76" s="32">
        <v>2479000</v>
      </c>
      <c r="J76" s="84">
        <v>2478875.56</v>
      </c>
      <c r="M76" s="1"/>
      <c r="N76" s="1"/>
      <c r="O76" s="1"/>
      <c r="P76" s="1"/>
      <c r="Q76" s="1"/>
      <c r="R76" s="1"/>
    </row>
    <row r="77" spans="1:18" ht="15.6" x14ac:dyDescent="0.3">
      <c r="A77" s="16"/>
      <c r="B77" s="26"/>
      <c r="C77" s="31" t="s">
        <v>11</v>
      </c>
      <c r="D77" s="31" t="s">
        <v>5</v>
      </c>
      <c r="E77" s="31" t="s">
        <v>63</v>
      </c>
      <c r="F77" s="31" t="s">
        <v>7</v>
      </c>
      <c r="G77" s="31"/>
      <c r="H77" s="32">
        <v>3850000</v>
      </c>
      <c r="I77" s="32">
        <v>3850000</v>
      </c>
      <c r="J77" s="84">
        <v>3850000</v>
      </c>
      <c r="M77" s="1"/>
      <c r="N77" s="1"/>
      <c r="O77" s="1"/>
      <c r="P77" s="1"/>
      <c r="Q77" s="1"/>
      <c r="R77" s="1"/>
    </row>
    <row r="78" spans="1:18" ht="15.6" x14ac:dyDescent="0.3">
      <c r="A78" s="16"/>
      <c r="B78" s="26"/>
      <c r="C78" s="31" t="s">
        <v>11</v>
      </c>
      <c r="D78" s="31" t="s">
        <v>5</v>
      </c>
      <c r="E78" s="31" t="s">
        <v>63</v>
      </c>
      <c r="F78" s="31" t="s">
        <v>6</v>
      </c>
      <c r="G78" s="31"/>
      <c r="H78" s="32">
        <v>97100</v>
      </c>
      <c r="I78" s="32">
        <v>97100</v>
      </c>
      <c r="J78" s="84">
        <v>97100</v>
      </c>
      <c r="M78" s="1"/>
      <c r="N78" s="1"/>
      <c r="O78" s="1"/>
      <c r="P78" s="1"/>
      <c r="Q78" s="1"/>
      <c r="R78" s="1"/>
    </row>
    <row r="79" spans="1:18" ht="16.2" thickBot="1" x14ac:dyDescent="0.35">
      <c r="A79" s="16"/>
      <c r="B79" s="98"/>
      <c r="C79" s="31" t="s">
        <v>11</v>
      </c>
      <c r="D79" s="31" t="s">
        <v>5</v>
      </c>
      <c r="E79" s="31" t="s">
        <v>63</v>
      </c>
      <c r="F79" s="31" t="s">
        <v>4</v>
      </c>
      <c r="G79" s="39"/>
      <c r="H79" s="99">
        <v>2900</v>
      </c>
      <c r="I79" s="99">
        <v>2900</v>
      </c>
      <c r="J79" s="100">
        <v>2900</v>
      </c>
      <c r="M79" s="1"/>
      <c r="N79" s="1"/>
      <c r="O79" s="1"/>
      <c r="P79" s="1"/>
      <c r="Q79" s="1"/>
      <c r="R79" s="1"/>
    </row>
    <row r="80" spans="1:18" ht="16.2" thickBot="1" x14ac:dyDescent="0.35">
      <c r="A80" s="16"/>
      <c r="B80" s="51"/>
      <c r="C80" s="53"/>
      <c r="D80" s="53"/>
      <c r="E80" s="53"/>
      <c r="F80" s="53"/>
      <c r="G80" s="53"/>
      <c r="H80" s="87">
        <f>H73+H74+H75+H76+H77+H78+H79</f>
        <v>34670000</v>
      </c>
      <c r="I80" s="85">
        <f>I73+I74+I75+I76+I77+I78+I79</f>
        <v>34670000</v>
      </c>
      <c r="J80" s="88">
        <f>J73+J74+J75+J76+J77+J78+J79</f>
        <v>34669875.560000002</v>
      </c>
      <c r="M80" s="1"/>
      <c r="N80" s="1"/>
      <c r="O80" s="1"/>
      <c r="P80" s="1"/>
      <c r="Q80" s="1"/>
      <c r="R80" s="1"/>
    </row>
    <row r="81" spans="1:18" ht="20.399999999999999" customHeight="1" thickBot="1" x14ac:dyDescent="0.35">
      <c r="A81" s="16"/>
      <c r="B81" s="42" t="s">
        <v>3</v>
      </c>
      <c r="C81" s="43"/>
      <c r="D81" s="44"/>
      <c r="E81" s="43"/>
      <c r="F81" s="44"/>
      <c r="G81" s="44"/>
      <c r="H81" s="79">
        <f>H37+H49+H62+H72+H80</f>
        <v>516918800</v>
      </c>
      <c r="I81" s="86">
        <f>I37+I49+I62+I72+I80</f>
        <v>505460424</v>
      </c>
      <c r="J81" s="80">
        <f>J37+J49+J62+J72+J80</f>
        <v>504584596.81999993</v>
      </c>
      <c r="M81" s="1"/>
      <c r="N81" s="77"/>
      <c r="O81" s="1"/>
      <c r="P81" s="1"/>
      <c r="Q81" s="1"/>
      <c r="R81" s="1"/>
    </row>
    <row r="82" spans="1:18" ht="15.6" x14ac:dyDescent="0.3">
      <c r="A82" s="16"/>
      <c r="B82" s="59"/>
      <c r="C82" s="38"/>
      <c r="D82" s="38"/>
      <c r="E82" s="38"/>
      <c r="F82" s="38"/>
      <c r="G82" s="38"/>
      <c r="H82" s="60"/>
      <c r="I82" s="60"/>
      <c r="J82" s="61"/>
      <c r="M82" s="1"/>
      <c r="N82" s="1"/>
      <c r="O82" s="1"/>
      <c r="P82" s="1"/>
      <c r="Q82" s="1"/>
      <c r="R82" s="1"/>
    </row>
    <row r="83" spans="1:18" ht="15.6" x14ac:dyDescent="0.3">
      <c r="A83" s="16"/>
      <c r="B83" s="16"/>
      <c r="C83" s="16"/>
      <c r="D83" s="16"/>
      <c r="E83" s="16"/>
      <c r="F83" s="16"/>
      <c r="G83" s="16"/>
      <c r="H83" s="16"/>
      <c r="I83" s="16"/>
      <c r="J83" s="16"/>
      <c r="M83" s="1"/>
      <c r="N83" s="1"/>
      <c r="O83" s="1"/>
      <c r="P83" s="1"/>
      <c r="Q83" s="1"/>
      <c r="R83" s="1"/>
    </row>
    <row r="84" spans="1:18" ht="15.6" x14ac:dyDescent="0.3">
      <c r="A84" s="16"/>
      <c r="B84" s="112" t="s">
        <v>54</v>
      </c>
      <c r="C84" s="113"/>
      <c r="D84" s="113"/>
      <c r="E84" s="113"/>
      <c r="F84" s="113"/>
      <c r="G84" s="113"/>
      <c r="H84" s="113"/>
      <c r="I84" s="113"/>
      <c r="J84" s="113"/>
      <c r="L84" s="15"/>
      <c r="M84" s="1"/>
      <c r="N84" s="1"/>
      <c r="O84" s="1"/>
      <c r="P84" s="1"/>
      <c r="Q84" s="1"/>
      <c r="R84" s="1"/>
    </row>
    <row r="85" spans="1:18" ht="15.6" x14ac:dyDescent="0.3">
      <c r="A85" s="16"/>
      <c r="B85" s="16"/>
      <c r="C85" s="16"/>
      <c r="D85" s="16"/>
      <c r="E85" s="16"/>
      <c r="F85" s="16"/>
      <c r="G85" s="16"/>
      <c r="H85" s="16"/>
      <c r="I85" s="16"/>
      <c r="J85" s="16"/>
      <c r="L85" s="2"/>
      <c r="M85" s="1"/>
      <c r="N85" s="1"/>
      <c r="O85" s="1"/>
      <c r="P85" s="1"/>
      <c r="Q85" s="1"/>
      <c r="R85" s="1"/>
    </row>
    <row r="86" spans="1:18" ht="46.8" customHeight="1" x14ac:dyDescent="0.3">
      <c r="A86" s="16"/>
      <c r="B86" s="105" t="s">
        <v>2</v>
      </c>
      <c r="C86" s="106"/>
      <c r="D86" s="106"/>
      <c r="E86" s="107"/>
      <c r="F86" s="108" t="s">
        <v>53</v>
      </c>
      <c r="G86" s="109"/>
      <c r="H86" s="62" t="s">
        <v>1</v>
      </c>
      <c r="I86" s="62" t="s">
        <v>64</v>
      </c>
      <c r="J86" s="96" t="s">
        <v>76</v>
      </c>
      <c r="L86" s="2"/>
      <c r="M86" s="1"/>
      <c r="N86" s="1"/>
      <c r="O86" s="1"/>
      <c r="P86" s="1"/>
      <c r="Q86" s="1"/>
      <c r="R86" s="1"/>
    </row>
    <row r="87" spans="1:18" ht="15.6" x14ac:dyDescent="0.3">
      <c r="A87" s="16"/>
      <c r="B87" s="114"/>
      <c r="C87" s="115"/>
      <c r="D87" s="115"/>
      <c r="E87" s="116"/>
      <c r="F87" s="117"/>
      <c r="G87" s="118"/>
      <c r="H87" s="63">
        <v>505460424</v>
      </c>
      <c r="I87" s="63">
        <v>504584596.81999999</v>
      </c>
      <c r="J87" s="97">
        <f>H87-I87</f>
        <v>875827.18000000715</v>
      </c>
      <c r="M87" s="1"/>
      <c r="N87" s="1"/>
      <c r="O87" s="1"/>
      <c r="P87" s="1"/>
      <c r="Q87" s="1"/>
      <c r="R87" s="1"/>
    </row>
    <row r="88" spans="1:18" ht="15.6" x14ac:dyDescent="0.3">
      <c r="A88" s="16"/>
      <c r="B88" s="64"/>
      <c r="C88" s="64"/>
      <c r="D88" s="64"/>
      <c r="E88" s="64"/>
      <c r="F88" s="60"/>
      <c r="G88" s="60"/>
      <c r="H88" s="60"/>
      <c r="I88" s="60"/>
      <c r="J88" s="61"/>
      <c r="M88" s="1"/>
      <c r="N88" s="1"/>
      <c r="O88" s="1"/>
      <c r="P88" s="1"/>
      <c r="Q88" s="1"/>
      <c r="R88" s="1"/>
    </row>
    <row r="89" spans="1:18" ht="15.6" x14ac:dyDescent="0.3">
      <c r="A89" s="16"/>
      <c r="B89" s="64"/>
      <c r="C89" s="64"/>
      <c r="D89" s="64"/>
      <c r="E89" s="64"/>
      <c r="F89" s="60"/>
      <c r="G89" s="60"/>
      <c r="H89" s="60"/>
      <c r="I89" s="60"/>
      <c r="J89" s="61"/>
      <c r="M89" s="1"/>
      <c r="N89" s="1"/>
      <c r="O89" s="1"/>
      <c r="P89" s="1"/>
      <c r="Q89" s="1"/>
      <c r="R89" s="1"/>
    </row>
    <row r="90" spans="1:18" ht="15.6" x14ac:dyDescent="0.3">
      <c r="A90" s="16"/>
      <c r="B90" s="64"/>
      <c r="C90" s="64"/>
      <c r="D90" s="64"/>
      <c r="E90" s="64"/>
      <c r="F90" s="60"/>
      <c r="G90" s="60"/>
      <c r="H90" s="60"/>
      <c r="I90" s="60"/>
      <c r="J90" s="60"/>
      <c r="M90" s="1"/>
      <c r="N90" s="1"/>
      <c r="O90" s="1"/>
      <c r="P90" s="1"/>
      <c r="Q90" s="1"/>
      <c r="R90" s="1"/>
    </row>
    <row r="91" spans="1:18" ht="15.6" x14ac:dyDescent="0.3">
      <c r="A91" s="16"/>
      <c r="B91" s="64"/>
      <c r="C91" s="64"/>
      <c r="D91" s="64"/>
      <c r="E91" s="64"/>
      <c r="F91" s="60"/>
      <c r="G91" s="60"/>
      <c r="H91" s="60"/>
      <c r="I91" s="60"/>
      <c r="J91" s="60"/>
      <c r="M91" s="1"/>
      <c r="N91" s="1"/>
      <c r="O91" s="1"/>
      <c r="P91" s="1"/>
      <c r="Q91" s="1"/>
      <c r="R91" s="1"/>
    </row>
    <row r="92" spans="1:18" ht="17.399999999999999" x14ac:dyDescent="0.3">
      <c r="A92" s="65"/>
      <c r="B92" s="66" t="s">
        <v>71</v>
      </c>
      <c r="C92" s="67"/>
      <c r="D92" s="67"/>
      <c r="E92" s="67"/>
      <c r="F92" s="67"/>
      <c r="G92" s="67"/>
      <c r="H92" s="66"/>
      <c r="I92" s="66" t="s">
        <v>72</v>
      </c>
      <c r="J92" s="16"/>
      <c r="K92" s="1"/>
      <c r="L92" s="1"/>
      <c r="M92" s="1"/>
      <c r="N92" s="1"/>
      <c r="O92" s="1"/>
      <c r="P92" s="1"/>
      <c r="Q92" s="1"/>
      <c r="R92" s="1"/>
    </row>
    <row r="93" spans="1:18" ht="18" x14ac:dyDescent="0.3">
      <c r="A93" s="65"/>
      <c r="B93" s="66"/>
      <c r="C93" s="67"/>
      <c r="D93" s="67"/>
      <c r="E93" s="67"/>
      <c r="F93" s="67"/>
      <c r="G93" s="67"/>
      <c r="H93" s="66"/>
      <c r="I93" s="68"/>
      <c r="J93" s="16"/>
      <c r="K93" s="1"/>
      <c r="L93" s="1"/>
      <c r="M93" s="1"/>
      <c r="N93" s="1"/>
      <c r="O93" s="1"/>
      <c r="P93" s="1"/>
      <c r="Q93" s="1"/>
      <c r="R93" s="1"/>
    </row>
    <row r="94" spans="1:18" ht="18" x14ac:dyDescent="0.3">
      <c r="A94" s="65"/>
      <c r="B94" s="66"/>
      <c r="C94" s="67"/>
      <c r="D94" s="67"/>
      <c r="E94" s="67"/>
      <c r="F94" s="67"/>
      <c r="G94" s="67"/>
      <c r="H94" s="66" t="s">
        <v>70</v>
      </c>
      <c r="I94" s="68"/>
      <c r="J94" s="16"/>
      <c r="K94" s="1"/>
      <c r="L94" s="1"/>
      <c r="M94" s="1"/>
      <c r="N94" s="1"/>
      <c r="O94" s="1"/>
      <c r="P94" s="1"/>
      <c r="Q94" s="1"/>
      <c r="R94" s="1"/>
    </row>
    <row r="95" spans="1:18" ht="18" x14ac:dyDescent="0.3">
      <c r="A95" s="65"/>
      <c r="B95" s="66"/>
      <c r="C95" s="67"/>
      <c r="D95" s="67"/>
      <c r="E95" s="67"/>
      <c r="F95" s="67"/>
      <c r="G95" s="67"/>
      <c r="H95" s="66"/>
      <c r="I95" s="68"/>
      <c r="J95" s="16"/>
      <c r="K95" s="1"/>
      <c r="L95" s="1"/>
      <c r="M95" s="1"/>
      <c r="N95" s="1"/>
      <c r="O95" s="1"/>
      <c r="P95" s="1"/>
      <c r="Q95" s="1"/>
      <c r="R95" s="1"/>
    </row>
    <row r="96" spans="1:18" ht="18" x14ac:dyDescent="0.3">
      <c r="A96" s="65"/>
      <c r="B96" s="110" t="s">
        <v>66</v>
      </c>
      <c r="C96" s="111"/>
      <c r="D96" s="111"/>
      <c r="E96" s="111"/>
      <c r="F96" s="111"/>
      <c r="G96" s="67"/>
      <c r="H96" s="67"/>
      <c r="I96" s="68"/>
      <c r="J96" s="16"/>
      <c r="K96" s="1"/>
      <c r="L96" s="1"/>
      <c r="M96" s="1"/>
      <c r="N96" s="1"/>
      <c r="O96" s="1"/>
      <c r="P96" s="1"/>
      <c r="Q96" s="1"/>
      <c r="R96" s="1"/>
    </row>
    <row r="97" spans="1:18" ht="18" x14ac:dyDescent="0.35">
      <c r="A97" s="65"/>
      <c r="B97" s="69" t="s">
        <v>67</v>
      </c>
      <c r="C97" s="70"/>
      <c r="D97" s="70"/>
      <c r="E97" s="70"/>
      <c r="F97" s="70"/>
      <c r="G97" s="67"/>
      <c r="H97" s="71"/>
      <c r="I97" s="66" t="s">
        <v>69</v>
      </c>
      <c r="J97" s="16"/>
      <c r="K97" s="1"/>
      <c r="L97" s="1"/>
      <c r="M97" s="1"/>
      <c r="N97" s="1"/>
      <c r="O97" s="1"/>
      <c r="P97" s="1"/>
      <c r="Q97" s="1"/>
      <c r="R97" s="1"/>
    </row>
    <row r="98" spans="1:18" ht="18" x14ac:dyDescent="0.3">
      <c r="A98" s="65"/>
      <c r="B98" s="69" t="s">
        <v>68</v>
      </c>
      <c r="C98" s="70"/>
      <c r="D98" s="70"/>
      <c r="E98" s="70"/>
      <c r="F98" s="70"/>
      <c r="G98" s="67"/>
      <c r="H98" s="67"/>
      <c r="I98" s="68"/>
      <c r="J98" s="16"/>
      <c r="K98" s="1"/>
      <c r="L98" s="1"/>
      <c r="M98" s="1"/>
      <c r="N98" s="1"/>
      <c r="O98" s="1"/>
      <c r="P98" s="1"/>
      <c r="Q98" s="1"/>
      <c r="R98" s="1"/>
    </row>
    <row r="99" spans="1:18" x14ac:dyDescent="0.3">
      <c r="A99" s="6"/>
      <c r="B99" s="5"/>
      <c r="C99" s="4"/>
      <c r="D99" s="4"/>
      <c r="E99" s="4"/>
      <c r="F99" s="4"/>
      <c r="G99" s="3"/>
      <c r="H99" s="3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x14ac:dyDescent="0.3">
      <c r="B100" s="2"/>
      <c r="E100" t="s">
        <v>0</v>
      </c>
      <c r="K100" s="1"/>
      <c r="L100" s="1"/>
      <c r="M100" s="1"/>
      <c r="N100" s="1"/>
      <c r="O100" s="1"/>
      <c r="P100" s="1"/>
      <c r="Q100" s="1"/>
      <c r="R100" s="1"/>
    </row>
    <row r="101" spans="1:18" x14ac:dyDescent="0.3">
      <c r="K101" s="1"/>
      <c r="L101" s="1"/>
      <c r="M101" s="1"/>
      <c r="N101" s="1"/>
      <c r="O101" s="1"/>
      <c r="P101" s="1"/>
      <c r="Q101" s="1"/>
      <c r="R101" s="1"/>
    </row>
    <row r="102" spans="1:18" x14ac:dyDescent="0.3">
      <c r="K102" s="1"/>
      <c r="L102" s="1"/>
      <c r="M102" s="1"/>
      <c r="N102" s="1"/>
      <c r="O102" s="1"/>
      <c r="P102" s="1"/>
      <c r="Q102" s="1"/>
      <c r="R102" s="1"/>
    </row>
    <row r="103" spans="1:18" x14ac:dyDescent="0.3">
      <c r="K103" s="1"/>
      <c r="L103" s="1"/>
      <c r="M103" s="1"/>
      <c r="N103" s="1"/>
      <c r="O103" s="1"/>
      <c r="P103" s="1"/>
      <c r="Q103" s="1"/>
      <c r="R103" s="1"/>
    </row>
    <row r="104" spans="1:18" x14ac:dyDescent="0.3">
      <c r="K104" s="1"/>
      <c r="L104" s="1"/>
      <c r="M104" s="1"/>
      <c r="N104" s="1"/>
      <c r="O104" s="1"/>
      <c r="P104" s="1"/>
      <c r="Q104" s="1"/>
      <c r="R104" s="1"/>
    </row>
    <row r="105" spans="1:18" x14ac:dyDescent="0.3">
      <c r="K105" s="1"/>
      <c r="L105" s="1"/>
      <c r="M105" s="1"/>
      <c r="N105" s="1"/>
      <c r="O105" s="1"/>
      <c r="P105" s="1"/>
      <c r="Q105" s="1"/>
      <c r="R105" s="1"/>
    </row>
    <row r="106" spans="1:18" x14ac:dyDescent="0.3">
      <c r="K106" s="1"/>
      <c r="L106" s="1"/>
      <c r="M106" s="1"/>
      <c r="N106" s="1"/>
      <c r="O106" s="1"/>
      <c r="P106" s="1"/>
      <c r="Q106" s="1"/>
      <c r="R106" s="1"/>
    </row>
    <row r="107" spans="1:18" x14ac:dyDescent="0.3">
      <c r="K107" s="1"/>
      <c r="L107" s="1"/>
      <c r="M107" s="1"/>
      <c r="N107" s="1"/>
      <c r="O107" s="1"/>
      <c r="P107" s="1"/>
      <c r="Q107" s="1"/>
      <c r="R107" s="1"/>
    </row>
    <row r="108" spans="1:18" x14ac:dyDescent="0.3">
      <c r="K108" s="1"/>
      <c r="L108" s="1"/>
      <c r="M108" s="1"/>
      <c r="N108" s="1"/>
      <c r="O108" s="1"/>
      <c r="P108" s="1"/>
      <c r="Q108" s="1"/>
      <c r="R108" s="1"/>
    </row>
    <row r="109" spans="1:18" ht="10.199999999999999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ht="10.199999999999999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ht="10.199999999999999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 ht="10.199999999999999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 ht="10.199999999999999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ht="10.199999999999999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ht="10.199999999999999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</sheetData>
  <mergeCells count="11">
    <mergeCell ref="I20:I22"/>
    <mergeCell ref="J21:J22"/>
    <mergeCell ref="B86:E86"/>
    <mergeCell ref="F86:G86"/>
    <mergeCell ref="B96:F96"/>
    <mergeCell ref="B84:J84"/>
    <mergeCell ref="B87:E87"/>
    <mergeCell ref="F87:G87"/>
    <mergeCell ref="B20:B22"/>
    <mergeCell ref="C20:G20"/>
    <mergeCell ref="H20:H22"/>
  </mergeCells>
  <pageMargins left="0.70866141732283472" right="0.70866141732283472" top="0.35433070866141736" bottom="0.35433070866141736" header="0.31496062992125984" footer="0.31496062992125984"/>
  <pageSetup paperSize="9" scale="70" fitToHeight="0" orientation="portrait" verticalDpi="0" r:id="rId1"/>
  <rowBreaks count="1" manualBreakCount="1">
    <brk id="6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М-1 2017</vt:lpstr>
      <vt:lpstr>'М-1 2017'!Область_печати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МЧС</dc:creator>
  <cp:lastModifiedBy>МЧС</cp:lastModifiedBy>
  <cp:lastPrinted>2018-01-10T11:56:49Z</cp:lastPrinted>
  <dcterms:created xsi:type="dcterms:W3CDTF">2015-04-08T13:05:55Z</dcterms:created>
  <dcterms:modified xsi:type="dcterms:W3CDTF">2018-01-23T11:12:58Z</dcterms:modified>
</cp:coreProperties>
</file>